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4"/>
  <workbookPr defaultThemeVersion="124226"/>
  <mc:AlternateContent xmlns:mc="http://schemas.openxmlformats.org/markup-compatibility/2006">
    <mc:Choice Requires="x15">
      <x15ac:absPath xmlns:x15ac="http://schemas.microsoft.com/office/spreadsheetml/2010/11/ac" url="C:\Users\laura.monge\OneDrive - mopt.go.cr\PNDIP 2023 2026\Verificación de metas PNDIP 2023\"/>
    </mc:Choice>
  </mc:AlternateContent>
  <xr:revisionPtr revIDLastSave="0" documentId="8_{B7002F05-749F-46A0-9A4A-5C3DB1D80C87}" xr6:coauthVersionLast="47" xr6:coauthVersionMax="47" xr10:uidLastSave="{00000000-0000-0000-0000-000000000000}"/>
  <bookViews>
    <workbookView xWindow="8535" yWindow="-16440" windowWidth="29040" windowHeight="15720" xr2:uid="{00000000-000D-0000-FFFF-FFFF00000000}"/>
  </bookViews>
  <sheets>
    <sheet name="Anexo 1.1" sheetId="1" r:id="rId1"/>
    <sheet name="Anexo 2.1 " sheetId="2" r:id="rId2"/>
  </sheets>
  <definedNames>
    <definedName name="_ftn1" localSheetId="0">'Anexo 1.1'!#REF!</definedName>
    <definedName name="_ftnref1" localSheetId="0">'Anexo 1.1'!#REF!</definedName>
    <definedName name="_Toc476119824" localSheetId="0">'Anexo 1.1'!$A$2</definedName>
    <definedName name="_Toc476119825" localSheetId="0">'Anexo 1.1'!$A$3</definedName>
    <definedName name="_Toc476119826" localSheetId="1">'Anexo 2.1 '!$A$4</definedName>
    <definedName name="_Toc476119827" localSheetId="1">'Anexo 2.1 '!#REF!</definedName>
    <definedName name="_xlnm.Print_Titles" localSheetId="0">'Anexo 1.1'!$8:$8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2" l="1"/>
  <c r="C63" i="2"/>
  <c r="C45" i="2"/>
  <c r="C39" i="2"/>
  <c r="C33" i="2"/>
  <c r="C27" i="2"/>
  <c r="C15" i="2"/>
  <c r="C9" i="2"/>
</calcChain>
</file>

<file path=xl/sharedStrings.xml><?xml version="1.0" encoding="utf-8"?>
<sst xmlns="http://schemas.openxmlformats.org/spreadsheetml/2006/main" count="195" uniqueCount="67">
  <si>
    <t>ANEXO 1</t>
  </si>
  <si>
    <t>1.1 Cronograma para el proceso de verificación 2023 de los Indicadores del PNDIP</t>
  </si>
  <si>
    <t>Sector: Infraestructura y Transporte</t>
  </si>
  <si>
    <t xml:space="preserve">Secretario (a)  Sectorial:Licda. Mariana Segura Corrales </t>
  </si>
  <si>
    <t>Enlace Institucional: Marielos López Mejía CONAVI, Maria Amalia Vasquez Mora MOPT, Luis Eduardo Miranda Muñoz CTAC, Luis Diego Sanchez Ruiz, INCOP.</t>
  </si>
  <si>
    <t>Meta-indicador de la intervención pública</t>
  </si>
  <si>
    <t xml:space="preserve">Criterio de selección </t>
  </si>
  <si>
    <t>Técnica de verificación elegida</t>
  </si>
  <si>
    <t xml:space="preserve">Fechas a aplicar la verificación </t>
  </si>
  <si>
    <t>Personas que van a realizar la verificación</t>
  </si>
  <si>
    <t xml:space="preserve">001546 Rehabilitación y ampliación a 4 carriles de la Ruta Nacional 32, sección: intersección con la Ruta Nacional 4-Limón. </t>
  </si>
  <si>
    <t xml:space="preserve">1. Indicadores del PNDIP que se identifican en la LPR. 
3. Metas vinculadas con la ejecución de programas o proyectos de interés nacional o relacionado con las 
prioridades de la Presidencia.
7.  Indicadores asociados a proyectos de inversión pública aprobados y en ejecución que estén 
registrados en el Banco de Proyectos de Inversión Pública de Mideplan (BPIP) y vinculados al PNDIP.
</t>
  </si>
  <si>
    <t>In situ</t>
  </si>
  <si>
    <t>13/03/2024</t>
  </si>
  <si>
    <r>
      <rPr>
        <sz val="12"/>
        <color rgb="FF000000"/>
        <rFont val="Arial Narrow"/>
      </rPr>
      <t xml:space="preserve">Nombre: Marielos López Mejía
Institución: Consejo Nacional de Vialidad (CONAVI)
Cargo: Analista Unidad de Planificación Institucional
Teléfono: 2202-5552
</t>
    </r>
    <r>
      <rPr>
        <sz val="10"/>
        <color rgb="FF000000"/>
        <rFont val="Arial Narrow"/>
      </rPr>
      <t>e-mail:marielos.lopez@conavi.go.cr</t>
    </r>
  </si>
  <si>
    <t xml:space="preserve">002700 Rehabilitación del puente sobre el Río Virilla en la Ruta Nacional  No. 32. </t>
  </si>
  <si>
    <t>1. Indicadores del PNDIP que se identifican en la LPR. 
3. Metas vinculadas con la ejecución de programas o proyectos de interés nacional o relacionado con las 
prioridades de la Presidencia.
7.  Indicadores asociados a proyectos de inversión pública aprobados y en ejecución que estén 
registrados en el Banco de Proyectos de Inversión Pública de Mideplan (BPIP) y vinculados al PNDIP.</t>
  </si>
  <si>
    <t>7/03/2024</t>
  </si>
  <si>
    <t>Nombre: Marielos López Mejía
Institución: Consejo Nacional de Vialidad (CONAVI)
Cargo: Analista Unidad de Planificación Institucional
Teléfono: 2202-5552
e-mail:marielos.lopez@conavi.go.cr</t>
  </si>
  <si>
    <t xml:space="preserve">001197 Estudios, diseños y construcción de la Ruta Nacional  39 (Circunvalación Norte), sección Uruca (Ruta Nacional  108)-Calle Blancos (ent. Ruta Nacional Nº 109). Unidad funcional V. </t>
  </si>
  <si>
    <t>07/03/2024</t>
  </si>
  <si>
    <t xml:space="preserve">002699 Construcción de los Intercambios Viales en La Lima y Taras, y ampliación y mejoramiento de la sección entre los intercambios, Ruta Nacional N°2, Cartago, MOPT </t>
  </si>
  <si>
    <t>3. Metas vinculadas con la ejecución de programas o proyectos de interés nacional o relacionado con las 
prioridades de la Presidencia.
7.  Indicadores asociados a proyectos de inversión pública aprobados y en ejecución que estén 
registrados en el Banco de Proyectos de Inversión Pública de Mideplan (BPIP) y vinculados al PNDIP.</t>
  </si>
  <si>
    <t>29/02/2024</t>
  </si>
  <si>
    <t xml:space="preserve">Nombre: Maria Amalia Vasquez Mora
Institución: UPI (MOPT)
Cargo: Jefa Proceso de Evaluación y Seguimiento de Planes, Programas y Proyectos Institucionales.
Teléfono: 2523-2578
e-mail:amalia.vasquez@mopt.go.cr
</t>
  </si>
  <si>
    <t xml:space="preserve">001686 Rehabilitación y ampliación a cuatro carriles de la Ruta Nacional N°1 “Interamericana Norte”, sección: Barranca – Cañas </t>
  </si>
  <si>
    <t>5/03/2024</t>
  </si>
  <si>
    <t>Nombre: Elías Quesada Aguila, Jurguen Mejías Granados
Institución: Secretaría de Planificación Sectorial (MOPT)
Cargo: Asesor y Analista de la SPS
Teléfono: 2523-2730
e-mail:elias.quesada@mopt.go.cr
jurguen.mejias@mopt.go.cr</t>
  </si>
  <si>
    <t>003288 Reforzamiento y rehabilitación del puente de acceso de la terminal Puntarenas por INCOP</t>
  </si>
  <si>
    <t>11/03/2024</t>
  </si>
  <si>
    <t>Nombre: Luis Diego Sanchez Ruiz
Institución: Planificación (INCOP)
Cargo: Analista Unidad de Planificación Institucional
Teléfono: 2634-9157
e-mail:lsanchez@incop.go.cr</t>
  </si>
  <si>
    <t xml:space="preserve">002172 Ampliación y Mejoramiento del Corredor Vial San José – San Ramón. </t>
  </si>
  <si>
    <t>Cotejo</t>
  </si>
  <si>
    <t>08/03/2024</t>
  </si>
  <si>
    <t xml:space="preserve">Programa de puentes en la red vial nacional. </t>
  </si>
  <si>
    <t xml:space="preserve">002484 Segundo Programa de la Red Vial Cantonal </t>
  </si>
  <si>
    <t>Nombre: Maria Amalia Vasquez Mora
Institución: UPI (MOPT)
Cargo: Jefa Proceso de Evaluación y Seguimiento de Planes, Programas y Proyectos Institucionales.
Teléfono: 2523-2578
e-mail:amalia.vasquez@mopt.go.cr</t>
  </si>
  <si>
    <t xml:space="preserve">002786 Construcción y ampliación de la pista, área de maniobras y obras conexas del Aeropuerto Internacional Daniel Oduber Quirós </t>
  </si>
  <si>
    <t>Nombre: María de Los Angeles Vega
Institución: CTAC-DGAC
Cargo: Analista 
Teléfono:2242-8057
E-mail: mvega@dgac.go.cr
Nombre: Carlos Rojas 
Institución: CTAC-DGAC
Cargo: Analista 
Teléfono:2106-9014
E-mail: crojas@dgac.go.cr</t>
  </si>
  <si>
    <t xml:space="preserve">003238 Desarrollo y Modernización de Puerto Caldera según el Plan Maestro Portuario del Litoral Pacífico </t>
  </si>
  <si>
    <t xml:space="preserve">Meta Sectorial: Aumentar el volumen de pasajeros que se transportan en el medio aéreo, mediante el aumento en el porcentaje de variación del volumen de pasajeros </t>
  </si>
  <si>
    <t xml:space="preserve">3. Metas vinculadas con la ejecución de programas o proyectos de interés nacional o relacionado con las 
prioridades de la Presidencia.
4. Metas de los indicadores cuyo resultado al 31 de diciembre no se tenía disponible, por lo cual, su 
reporte para el informe, es un dato anterior al del cierre del año o una aproximación.
</t>
  </si>
  <si>
    <t>19/03/2024</t>
  </si>
  <si>
    <t xml:space="preserve">Nombre: Mariana Segura Corrales
Institución: Secretaría de Planificación Sectorial (MOPT)
Cargo: Directora
Teléfono:2523-2531
E-mail: mariana.corrales@mopt.go.cr
</t>
  </si>
  <si>
    <t>Instructivo del Cronograma para el proceso de verificación 2023 de los indicadores del PNDIP
(Anexo 1.1)
Sector: Anotar el nombre del sector. 
Secretario Sectorial: Anotar el nombre de la persona funcionaria asignada como Secretario Sectorial.
Enlace Institucional: Anotar el nombre de la persona funcionaria asignada como enlace institucional. 
Meta-indicador de Intervención Pública: Es el dato cuantificable programado (valor porcentual o cantidad) 
incluye, además, la redacción del indicador de la intervención pública. Ejemplo: Meta: 1000; Indicador: Cantidad 
de estudiantes matriculados en el programa XXX. Por tanto, la redacción meta-indicador es: 1000 estudiantes 
matriculados en el programa XXX
Criterio de selección: Anotar los criterios designados y descritos en esta guía, para seleccionar los indicadores 
a verificar.
Técnica de verificación elegida: Indique la técnica que se definió para la verificación de la meta. En esta guía 
se suministra una lista y la descripción de ellas.
Fechas a aplicar la verificación: Anotar todas las fechas en que se programan la ejecución de verificaciones 
según las técnicas definidas. 
Personas o contactos: Anotar el nombre, institución, cargo, teléfono, E-mail con quien se realizará la actividad 
para la verificación y que proporcionará la información.</t>
  </si>
  <si>
    <t>SECTOR INFRAESTRUCTURA Y TRANSPORTE</t>
  </si>
  <si>
    <t>ANEXO 2</t>
  </si>
  <si>
    <t>2.1 Matriz de Verificación 2023, PNDIP</t>
  </si>
  <si>
    <t>Meta - Indicador de Intervención Pública</t>
  </si>
  <si>
    <t>Resultado reportado a MIDEPAN con corte al 31 de diciembre del 2023</t>
  </si>
  <si>
    <t xml:space="preserve">Resultado de la verificación </t>
  </si>
  <si>
    <t>Hallazgos encontrados</t>
  </si>
  <si>
    <t>Cantidad</t>
  </si>
  <si>
    <t>%</t>
  </si>
  <si>
    <t>Se aprecia un avance considerable de las obras de la estructura de pavimentos, poniendo en operación los cuatro carriles en diferentes secciones del proyecto. 
Se pudo verificar que en el sitio se encuentra en operación pasos vehiculares, el intercambio de Guápiles, la parte superior está concluida y en operación y la inferior se encuentra en operación, con actividades pendientes, y el paso vial superior de Guácimo, se encuentra concluido a nivel estructural, no obstante, faltan actividades como rampas de aproximación vehicular, paso peatonal, señalización estructura de pavimentos, obras pluviales, para la finalización. 
Se comentó por parte de la unidad ejecutora el diseño original fue modificado, en diferentes secciones del proyecto, para la construcción de rotonda en lugar de Pasos a desnivel. 
Con respecto a las obras auxiliares como aceras, ciclovías, puentes peatonales y entre otros, se observa un menor avance en los diferentes tramos, considerando que se prioriza la construcción del tronco principal antes de la finalización del contrato con la empresa CHEC. Se pudo apreciar que, como medida provisional, se utiliza señalización y barreras de concreto en la aproximación de las intersecciones, se cierra el carril interno y se habilita nuevamente para que realice el giro vehicular, con el fin de evitar accidentes, y se aprovecha esta medida para la aplicación de pasos peatonales a nivel, sin embargo, se observa que algunos de estos puntos cuentan con líneas logarítmicas, flechas tipo diente de dragón, y señalización vertical, no obstante no se encuentra en todos y algunas de estas intersecciones carecen de señalización horizontal y vertical dejando solo las barreras de concreto; lo cual es un aspecto importante a tomar en cuenta, ya que compromete la seguridad de los vecinos y usuarios de la vía. 
Se adjunta evidencia fotografica del proyecto, realizada por los funcionarios de la Secretaria de Planificación  Sectorial en la visita en el sitio.
Los funcionarios de la SPS que asistieron a la visita: Lic. Jurguen Mejías Granados, y el Ing. Elías Quesada Aguilar.</t>
  </si>
  <si>
    <t>Como resultado de la visita, se evidencia que el proyecto presenta un avance importante en los siguientes elementos constructivos: 
Se llevo a cabo el reforzamiento de las fundaciones de las pilas y bastiones, la demolición y refuerzo de las losas de concreto, el refuerzo de la viga cajón con fibra de carbono, se realiza un colado de ampliación del ancho de las losas de concreto. 
Se cuenta con protocolos estrictos de seguridad laboral y gestión ambiental, además se lleva una relación estrecha con los vecinos y los encargados del proyecto, como parte de la gestión social. 
El puente contara con barreras lateral, igual que la estructura paralela. 
Por otra el encargado del proyecto indica que la obra presenta un avance superior al cronograma establecido, en tanto se espera se entregue antes del plazo definido. 
Se adjunta evidencia fotografica del proyecto, realizada por los funcionarios de la Secretaria de Planificación  Sectorial en la visita en el sitio.
Los funcionarios de la SPS que asistieron a la visita: Lic. Jurguen Mejías Granados, y el Ing. Elías Quesada Aguilar.</t>
  </si>
  <si>
    <t>El resultado de la visita se pudo observar que las obras presentan un avance importante, en toda la longitud de la Unidad Funcional V, con varios frentes de trabajo activos entre ellos: Se cuenta con el 100% de las losas del viaducto, se cuenta con la totalidad del derecho de la vía en propiedad del estado, se cuenta con un avance importante en la marginales inferiores, observando la conformación de la colocación de base y subbase y la instalación de tubería de drenaje, construcción de aceras y cordón y caño, las rampas de acceso cuentan con la pantalla de pilotes y movimiento de tierra, el túnel cuenta con las vigas y losas, movimiento de tierra y drenajes y falta definir la solución de la ventilación de los gases, se cuenta con parte de la construcción de pilotes para el intercambio de la ruta nacional 109. 
Con respecto al manejo del tránsito, ha dificultado el avance de las obras dada la gran cantidad de vehículos y la complejidad de la zona urbana donde se encuentra el proyecto, el encargado indica que se ha requerido realizar avances del proyecto de forma aislada, para habilitar el paso temporal de vehículos y así poder avanzar en las obras en los sectores, donde existía el paso original, inclusive se tomó la decisión de eliminar la circulación en el sentido Calle Blancos – Guadalupe. 
Adicionalmente se pudo comprobar que, por la realización de las obras, y el manejo temporal del tránsito aumenta considerablemente la congestión vehicular en el sector de la intersección entre la RN 39 y la RN109. 
Se detecto un error material en la planificación de PNDIP en la linea base se anoto 69%, siendo lo correcto 17% al año 2021, que correspondía únicamente a la etapa de la Unidad Funcional 5, como se muestra en el doumento adjunto a diciembre del 2021 en la carpeta del expediente.
Se adjunta evidencia fotografica del proyecto, realizada por los funcionarios de la Secretaria de Planificación  Sectorial en la visita en el sitio.
Los funcionarios de la SPS que asistieron a la visita: Lic. Jurguen Mejías Granados, y el Ing. Elías Quesada Aguilar.</t>
  </si>
  <si>
    <t>Se pudo observar que el proyecto presenta avances en tres frentes de trabajo, a saber: 
Intercambio de Taras, donde se aprecia la construcción de las pilas y se encuentra en la colocación de las vigas pretensadas del viaducto, además se observa avance en los rellenos de aproximación con construcción de muros de concreto reforzado y muros de suelo armado.
En el intercambio en avenida 23 ya se finalizó el paso superior y actualmente se encuentra en operación, aún hay actividades pendientes en las labores de la rotonda inferior y las marginales.  
En el intercambio en La Lima, se trabaja en la construcción de las pantallas de pilotes que conforman los muros del paso inferior que permitirá la circulación en ambos sentidos entre San José y Tejar, con respecto a los viaductos denominados Lima 2 y Lima 3, ya se tiene avance en la construcción de algunas pilas, además, ya en sitio se observó parte del material de concreto prefabricado, que conformará la estructura superior del viaducto.
Se pudo verificar que el proyecto presenta congestionamiento vial, por lo que es un desafío para la ejecución del proyecto, y se busca alternativas en conjunto con ingeniería de tránsito; Sin embargo, se indica que es casi inevitable, tener que realizar restricciones aún mayores en el flujo vehicular para poder ejecutar las obras del paso inferior de la Lima. 
Se explica por parte del encargado de la unidad ejecutora que el viaducto de la Lima, llegando al Paseo Metrópoli, se extiende unos metros, con la finalidad de evitar que los rellenos de aproximación queden encima de la estructura del puente del río Taras. 
Se pudo apreciar que para el momento de la visita no había cuadrillas en la construcción del proyecto, únicamente se pudo ver operarios realizando labores menores. Adicionalmente queda pendiente la reubicación del tendido eléctrico, en algunos sectores del proyecto. 
Se adjunta evidencia fotografica del proyecto, realizada por los funcionarios de la Secretaria de Planificación  Sectorial en la visita en el sitio.
Los funcionarios de la SPS que asistieron a la visita: Lic. Jurguen Mejías Granados, y el Ing. Elías Quesada Aguilar.</t>
  </si>
  <si>
    <t>Se realizo la visita al proyecto, en dos etapas, en conjunto con los responsables, con la finalidad de verificar los avances del proyecto. 
En el Tramo de Barranca-Limonal se pudo observar, que se encuentra paralizada las obras, y que la mayoría de los elementos constructivos no han sido concluidos, se observan avances en la conformación de los carriles de ampliación, se cuentan con elementos prefabricados como: Vigas de puentes, escamas de muro de contención, que no se han colocado. 
Adicionalmente cabe indicar que tanto puentes, pasos elevados, intersecciones, quedaron incompletos en el tramo, por lo cual presentan un deterioro por el abandono, por parte de los encargados informan que se está buscando la contratación limitada para proteger los elementos constructivos existentes, pendientes de conclusión, para luego realizar una nueva adjudicación que se encargue de las obras. 
Los encargados de dicho tramo, recurrieron a una contratación adicional, para realizar labores de seguridad vial, entre ellas demarcación horizontal, relleno de desniveles y bacheo. 
Para el Tramo de Limonal-Cañas, se encuentra en una fase de finalización, quedando pendientes algunas labores menores como protección de superficies de ruedo en marginales, aceras, cordones y caño, barreras de protección y reparación de defectos en el proyecto, antes de la respectiva recepción de la obra. Se comprueba que el tramo está funcionando al 100%. 
Se adjunta evidencia fotografica del proyecto, realizada por los funcionarios de la Secretaria de Planificación  Sectorial en la visita en el sitio.
Los funcionarios de la SPS que asistieron a la visita: Lic. Jurguen Mejías Granados, y el Ing. Elías Quesada Aguilar.</t>
  </si>
  <si>
    <t>Con la visita del proyecto se recibe el cronograma de trabajo y avances en la rehabilitación del muelle, además se pudo observar el duque de alba terminado, y listo para ser utilizado, adicionalmente se accede a la pasarela inferior del muelle, y se observó los trabajos en los pilotes, con el pulido a chorro de arena (sandblasteado) para limpieza y alisado de superficies, posteriormente se le aplica un producto de protección SIGMASHIELD 880, recubrimiento epóxico de dos componentes de alto espesor, resistente al agua de mar, corrosión, resistente a la abrasión. De la totalidad de los pilotes a intervenir, se observó que hay tres estados de avance: pilotes con protección concluida, pilotes en proceso de limpieza y pilotes sin intervención iniciada. 
El encargado del proyecto, indica que las piezas de estructuras de acero dañadas por la corrosión deben ser sustituidas, y se están trabajando las nuevas piezas en un taller en la zona de la Guácima, Alajuela, para luego ser trasladas e instaladas a la estructura del muelle, las mismas vienen con pintura de protección requerida para solo hacer la colocación. 
Se adjunta evidencia fotografica del proyecto, realizada por los funcionarios de la Secretaria de Planificación  Sectorial en la visita en el sitio.
Los funcionarios de la SPS que asistieron a la visita: Lic. Jurguen Mejías Granados, Ing Kattia Zuñiga Villalobos y Ing. Elías Quesada Aguilar.</t>
  </si>
  <si>
    <t>En virtud de la firma del Acuerdo de Terminación Anticipada (ATA), los procesos de contratación del Fideicomiso Ruta Uno quedan limitados a actividades muy específicas según lo que se detalla en el acuerdo y según las disponibilidades presupuestarias que definan los Fideicomitentes. 
Adicionalmente, Con la finalización de este contrato, se pretende que se utilice un nuevo modelo de gestión, con la finalidad de concluir el proyecto y así hacer el mejor uso de los recursos y agilización de los procesos constructivos, garantizando la calidad y minimizando los riesgos que este pueda presentar. 
Los funcionarios de la SPS que verificaron la información: Lic. Jurguen Mejías Granados, y el Ing. Elías Quesada Aguilar.</t>
  </si>
  <si>
    <t>Los puentes de Sube y Baja y La Esperanza se encuentra finalizados en un 100%, como consta el acta de recepción con fecha el 15 de diciembre 2023, los puentes fueron recibidos conforme por los ingenieros de la Gerencia de Construcción de vías y puentes del CONAVI, encargados del proyecto. 
Cabe señalar que se remitió evidencia fotográfica georreferenciada de las obras realizadas de los puentes, por lo que los elementos constructivos están concluidos. 
Los funcionarios de la SPS que verificaron la información: Lic. Jurguen Mejías Granados, y el Ing. Elías Quesada Aguilar.</t>
  </si>
  <si>
    <t>Se realiza un cotejo de la información brindada por los encargados de la meta, en el cual se entrega evidencia fotográfica georreferenciada, actas de recepción de las obras (puentes), que corroboran el avance del 50% de la meta PNDIP. 
Al momento de dicha verificación no se obtuvo más información correspondiente a los 7 puentes que quedan pendientes de construcción, por lo que no se puede emitir un criterio adicional para el avance de la meta. 
Los funcionarios de la SPS que verificaron la información: Lic. Jurguen Mejías Granados, y el Ing. Elías Quesada Aguilar.</t>
  </si>
  <si>
    <t>Para la verificación de la meta, se recibe cronograma de ejecución del proyecto, lista expropiaciones, evidencia fotográfica georreferenciada, acta de recepción de la fase I. 
Se pudo verificar que la finalización de la fase I, fue el 15 de diciembre del 2023, según lo indicado en el acta, se recibió de manera provisional, bajo protesta debido que aún tenía pendiente de corregir algunos detalles de las obras como: Demolición y reconstrucción de las losas del paño de prueba, repasar el biselado de las losas de concreto hidráulico, realizar limpieza de los sectores biselados, realizar 100% de las juntas de las losas, reparar hoyuelos en la losas de concreto, realizar los cortes de todas las juntas de construcción transversales y realizar limpieza general del área de entrega de la obra. 
Se realizo una inspección el 17 de enero 2024, comprobando que se habían realizado todas las obras por corregir, según inconformidades de acta de recepción, y dando como resultado recepción definitiva de las obras. 
Adicionalmente se cuenta con evidencia fotográfica del proceso constructivo de la obra. 
Los funcionarios de la SPS que verificaron la información: Lic. Jurguen Mejías Granados, y el Ing. Elías Quesada Aguilar.</t>
  </si>
  <si>
    <t>Se realiza verificación de la meta, por medio del cotejo de documentos, en el que se remite el cronograma del proyecto a través de una presentación en powerpoint, por medio del cual se determinó que ha diciembre 2023 el único entregable que se tenía programado corresponde a la primera versión del Informe de Prefactibilidad. 
Entre los documentos presentados se tiene el refrendo del proyecto por parte de Contraloría General de Republica, que indica “Se otorga refrendo al contrato denominado “Re documentación Total Número Dos del Contrato de Servicios de Asesoría Transaccional para la Debida Diligencia, Elaboración de Estudios de Prefactibilidad y Factibilidad, Proceso de Precalificación y Licitación, y Gestión de Contratación y Adjudicación para la Concesión de Obra Pública con Servicios Públicos ("COPSP') al Sector Privado del Proyecto Modernización y Expansión del Puerto Caldera”. 
Los funcionarios de la SPS que verificaron la información: Lic. Jurguen Mejías Granados, y el Ing. Elías Quesada Aguilar.</t>
  </si>
  <si>
    <t xml:space="preserve">Mediante oficio DGAC-UPI-OF-051-2024 de la Dirección General de Aviación Civil, se informa la actualización de los datos del traslado de pasajeros nacionales e internacionales lo cual sirve de insumo al proceso Planificación Estratégica Multimodal de Infraestructura y Servicios de Transporte, quienes realizan el cálculo de la variación de pasajeros con respecto al año anterior.
Lo anterior debido a que a la fecha de corte del seguimiento anual del 2023 PNDIP, no se contaba con los datos completos para reportar el avance.
Mediante oficio indicado anteriormente, se incluyo en el calculo los pasajero el Aeropuerto Internacional Tobías Bolaños y Aeropuerto Internacional de Limón, lo cual refleja un cambio mínimo en el resultado del indicador donde pasa de 16.25% a 16.26% .
</t>
  </si>
  <si>
    <t>Instructivo de la Matriz de verificación del PNDIP
(Anexo 2.1)
Meta-indicador de Intervención Pública: Es el dato cuantificable programado (valor porcentual o cantidad) 
incluye la redacción del indicador de intervención pública del PNDIP que se seleccionó, según los criterios 
establecidos para ser sujeto de verificación. 
Resultado reportado a MIDEPLAN con corte al 31 de diciembre de 2023: Anotar el mismo resultado 
reportado y aprobado mediante el sistema informático, así como, el porcentaje de cumplimiento obtenido con 
dicho resultado y reportado en el Informe anual de seguimiento de metas del PNDIP.
Resultado de la verificación: Anotar el resultado de la verificación para el mismo indicador, el cual incluye el 
porcentaje de cumplimiento producto de la verificación.
Hallazgos encontrados: Anotar los hallazgos más relevantes en las actividades realizadas para la verificación.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</si>
</sst>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2"/>
      <color theme="1"/>
      <name val="Arial Narrow"/>
      <family val="2"/>
    </font>
    <font>
      <b/>
      <sz val="12"/>
      <color theme="0"/>
      <name val="Arial Narrow"/>
      <family val="2"/>
    </font>
    <font>
      <b/>
      <sz val="12"/>
      <color theme="1"/>
      <name val="Arial Narrow"/>
      <family val="2"/>
    </font>
    <font>
      <sz val="8"/>
      <color theme="1"/>
      <name val="Arial Narrow"/>
      <family val="2"/>
    </font>
    <font>
      <b/>
      <sz val="9"/>
      <name val="Calibri"/>
      <family val="2"/>
      <scheme val="minor"/>
    </font>
    <font>
      <sz val="12"/>
      <name val="Arial Narrow"/>
      <family val="2"/>
    </font>
    <font>
      <b/>
      <sz val="10"/>
      <color theme="0"/>
      <name val="Calibri"/>
      <family val="2"/>
      <scheme val="minor"/>
    </font>
    <font>
      <sz val="11"/>
      <color rgb="FF000000"/>
      <name val="Calibri"/>
      <family val="2"/>
      <scheme val="minor"/>
    </font>
    <font>
      <sz val="11"/>
      <color theme="4"/>
      <name val="Calibri"/>
      <family val="2"/>
      <scheme val="minor"/>
    </font>
    <font>
      <b/>
      <sz val="12"/>
      <color theme="1"/>
      <name val="Calibri"/>
      <family val="2"/>
      <scheme val="minor"/>
    </font>
    <font>
      <b/>
      <sz val="11"/>
      <color theme="1"/>
      <name val="Calibri"/>
      <family val="2"/>
      <scheme val="minor"/>
    </font>
    <font>
      <sz val="9"/>
      <name val="Calibri"/>
      <family val="2"/>
      <scheme val="minor"/>
    </font>
    <font>
      <sz val="12"/>
      <color rgb="FF000000"/>
      <name val="Arial Narrow"/>
    </font>
    <font>
      <sz val="10"/>
      <color rgb="FF000000"/>
      <name val="Arial Narrow"/>
    </font>
    <font>
      <sz val="9"/>
      <color rgb="FF000000"/>
      <name val="Calibri"/>
      <scheme val="minor"/>
    </font>
    <font>
      <sz val="12"/>
      <color rgb="FF000000"/>
      <name val="Arial Narrow"/>
      <family val="2"/>
    </font>
  </fonts>
  <fills count="5">
    <fill>
      <patternFill patternType="none"/>
    </fill>
    <fill>
      <patternFill patternType="gray125"/>
    </fill>
    <fill>
      <patternFill patternType="solid">
        <fgColor rgb="FF17365D"/>
        <bgColor indexed="64"/>
      </patternFill>
    </fill>
    <fill>
      <patternFill patternType="solid">
        <fgColor theme="0"/>
        <bgColor indexed="64"/>
      </patternFill>
    </fill>
    <fill>
      <patternFill patternType="solid">
        <fgColor theme="4"/>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
    <xf numFmtId="0" fontId="0" fillId="0" borderId="0"/>
  </cellStyleXfs>
  <cellXfs count="58">
    <xf numFmtId="0" fontId="0" fillId="0" borderId="0" xfId="0"/>
    <xf numFmtId="0" fontId="1" fillId="0" borderId="0" xfId="0" applyFont="1"/>
    <xf numFmtId="0" fontId="7" fillId="2" borderId="5" xfId="0" applyFont="1" applyFill="1" applyBorder="1" applyAlignment="1">
      <alignment horizontal="center" vertical="center" wrapText="1"/>
    </xf>
    <xf numFmtId="49" fontId="6" fillId="0" borderId="12" xfId="0" applyNumberFormat="1" applyFont="1" applyBorder="1" applyAlignment="1">
      <alignment horizontal="center" vertical="top" wrapText="1"/>
    </xf>
    <xf numFmtId="0" fontId="6" fillId="0" borderId="12" xfId="0" applyFont="1" applyBorder="1" applyAlignment="1">
      <alignment vertical="top" wrapText="1"/>
    </xf>
    <xf numFmtId="0" fontId="8" fillId="0" borderId="0" xfId="0" applyFont="1" applyAlignment="1">
      <alignment vertical="center"/>
    </xf>
    <xf numFmtId="0" fontId="8" fillId="0" borderId="0" xfId="0" applyFont="1"/>
    <xf numFmtId="0" fontId="9" fillId="0" borderId="0" xfId="0" applyFont="1"/>
    <xf numFmtId="10" fontId="5" fillId="0" borderId="11"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0" fontId="12" fillId="3" borderId="11" xfId="0" applyFont="1" applyFill="1" applyBorder="1" applyAlignment="1">
      <alignment vertical="center" wrapText="1"/>
    </xf>
    <xf numFmtId="0" fontId="2" fillId="2"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1" xfId="0" applyFont="1" applyBorder="1" applyAlignment="1">
      <alignment horizontal="center" vertical="center" wrapText="1"/>
    </xf>
    <xf numFmtId="49" fontId="2" fillId="2" borderId="10" xfId="0" applyNumberFormat="1" applyFont="1" applyFill="1" applyBorder="1" applyAlignment="1">
      <alignment horizontal="center" vertical="center" wrapText="1"/>
    </xf>
    <xf numFmtId="0" fontId="6" fillId="0" borderId="10" xfId="0" applyFont="1" applyBorder="1" applyAlignment="1">
      <alignment vertical="top" wrapText="1"/>
    </xf>
    <xf numFmtId="0" fontId="6" fillId="0" borderId="15" xfId="0" applyFont="1" applyBorder="1" applyAlignment="1">
      <alignment horizontal="center" vertical="top" wrapText="1"/>
    </xf>
    <xf numFmtId="0" fontId="13" fillId="0" borderId="10" xfId="0" applyFont="1" applyBorder="1" applyAlignment="1">
      <alignment vertical="top" wrapText="1"/>
    </xf>
    <xf numFmtId="0" fontId="6" fillId="0" borderId="3" xfId="0" applyFont="1" applyBorder="1" applyAlignment="1">
      <alignment horizontal="center" vertical="top" wrapText="1"/>
    </xf>
    <xf numFmtId="0" fontId="6" fillId="0" borderId="17" xfId="0" applyFont="1" applyBorder="1" applyAlignment="1">
      <alignment horizontal="center" vertical="top" wrapText="1"/>
    </xf>
    <xf numFmtId="0" fontId="0" fillId="0" borderId="0" xfId="0" applyAlignment="1">
      <alignment wrapText="1"/>
    </xf>
    <xf numFmtId="10" fontId="5" fillId="0" borderId="11" xfId="0" applyNumberFormat="1" applyFont="1" applyBorder="1" applyAlignment="1">
      <alignment horizontal="left" vertical="center" wrapText="1" indent="2"/>
    </xf>
    <xf numFmtId="2" fontId="5" fillId="0" borderId="11" xfId="0" applyNumberFormat="1" applyFont="1" applyBorder="1" applyAlignment="1">
      <alignment horizontal="center" vertical="center" wrapText="1"/>
    </xf>
    <xf numFmtId="0" fontId="1" fillId="0" borderId="0" xfId="0" applyFont="1" applyAlignment="1">
      <alignment wrapText="1"/>
    </xf>
    <xf numFmtId="0" fontId="1" fillId="0" borderId="18" xfId="0" applyFont="1" applyBorder="1" applyAlignment="1">
      <alignment vertical="top" wrapText="1"/>
    </xf>
    <xf numFmtId="14" fontId="1" fillId="0" borderId="18" xfId="0" applyNumberFormat="1" applyFont="1" applyBorder="1" applyAlignment="1">
      <alignment vertical="top" wrapText="1"/>
    </xf>
    <xf numFmtId="14" fontId="1" fillId="0" borderId="14" xfId="0" applyNumberFormat="1" applyFont="1" applyBorder="1" applyAlignment="1">
      <alignment wrapText="1"/>
    </xf>
    <xf numFmtId="0" fontId="1" fillId="0" borderId="19" xfId="0" applyFont="1" applyBorder="1" applyAlignment="1">
      <alignment vertical="top" wrapText="1"/>
    </xf>
    <xf numFmtId="0" fontId="1" fillId="0" borderId="14" xfId="0" applyFont="1" applyBorder="1" applyAlignment="1">
      <alignment vertical="top" wrapText="1"/>
    </xf>
    <xf numFmtId="0" fontId="1" fillId="0" borderId="20" xfId="0" applyFont="1" applyBorder="1" applyAlignment="1">
      <alignment vertical="top" wrapText="1"/>
    </xf>
    <xf numFmtId="16" fontId="1" fillId="0" borderId="20" xfId="0" applyNumberFormat="1" applyFont="1" applyBorder="1" applyAlignment="1">
      <alignment vertical="top" wrapText="1"/>
    </xf>
    <xf numFmtId="0" fontId="12" fillId="0" borderId="11" xfId="0" applyFont="1" applyBorder="1" applyAlignment="1">
      <alignment vertical="top" wrapText="1"/>
    </xf>
    <xf numFmtId="49" fontId="15" fillId="0" borderId="11" xfId="0" applyNumberFormat="1" applyFont="1" applyBorder="1" applyAlignment="1">
      <alignment horizontal="left" vertical="center" wrapText="1"/>
    </xf>
    <xf numFmtId="49" fontId="16" fillId="0" borderId="12" xfId="0" applyNumberFormat="1" applyFont="1" applyBorder="1" applyAlignment="1">
      <alignment horizontal="center" vertical="top" wrapText="1"/>
    </xf>
    <xf numFmtId="49" fontId="16" fillId="0" borderId="15" xfId="0" applyNumberFormat="1" applyFont="1" applyBorder="1" applyAlignment="1">
      <alignment horizontal="center" vertical="top" wrapText="1"/>
    </xf>
    <xf numFmtId="0" fontId="6" fillId="0" borderId="14" xfId="0"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2" fillId="4" borderId="4" xfId="0" applyFont="1" applyFill="1" applyBorder="1" applyAlignment="1">
      <alignment vertical="center" wrapText="1"/>
    </xf>
    <xf numFmtId="0" fontId="2" fillId="4" borderId="0" xfId="0" applyFont="1" applyFill="1" applyAlignment="1">
      <alignment vertical="center" wrapText="1"/>
    </xf>
    <xf numFmtId="0" fontId="2" fillId="4" borderId="6" xfId="0" applyFont="1" applyFill="1" applyBorder="1" applyAlignment="1">
      <alignment vertical="center" wrapText="1"/>
    </xf>
    <xf numFmtId="0" fontId="2" fillId="4" borderId="7" xfId="0" applyFont="1" applyFill="1" applyBorder="1" applyAlignment="1">
      <alignment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26"/>
  <sheetViews>
    <sheetView tabSelected="1" zoomScaleNormal="100" zoomScaleSheetLayoutView="100" workbookViewId="0">
      <selection activeCell="G22" sqref="G22"/>
    </sheetView>
  </sheetViews>
  <sheetFormatPr defaultColWidth="11.42578125" defaultRowHeight="15.6"/>
  <cols>
    <col min="1" max="1" width="30.42578125" style="1" customWidth="1"/>
    <col min="2" max="2" width="50" style="1" customWidth="1"/>
    <col min="3" max="3" width="20.5703125" style="1" customWidth="1"/>
    <col min="4" max="4" width="19.42578125" style="1" customWidth="1"/>
    <col min="5" max="5" width="36.42578125" style="1" customWidth="1"/>
    <col min="6" max="7" width="11.42578125" style="1"/>
    <col min="8" max="8" width="27.85546875" style="1" customWidth="1"/>
    <col min="9" max="16384" width="11.42578125" style="1"/>
  </cols>
  <sheetData>
    <row r="2" spans="1:9">
      <c r="A2" s="39" t="s">
        <v>0</v>
      </c>
      <c r="B2" s="39"/>
      <c r="C2" s="39"/>
      <c r="D2" s="39"/>
      <c r="E2" s="39"/>
    </row>
    <row r="3" spans="1:9">
      <c r="A3" s="39" t="s">
        <v>1</v>
      </c>
      <c r="B3" s="39"/>
      <c r="C3" s="39"/>
      <c r="D3" s="39"/>
      <c r="E3" s="39"/>
    </row>
    <row r="4" spans="1:9" ht="15.95" thickBot="1"/>
    <row r="5" spans="1:9">
      <c r="A5" s="40" t="s">
        <v>2</v>
      </c>
      <c r="B5" s="41"/>
      <c r="C5" s="41"/>
      <c r="D5" s="41"/>
      <c r="E5" s="41"/>
    </row>
    <row r="6" spans="1:9">
      <c r="A6" s="42" t="s">
        <v>3</v>
      </c>
      <c r="B6" s="43"/>
      <c r="C6" s="43"/>
      <c r="D6" s="43"/>
      <c r="E6" s="43"/>
    </row>
    <row r="7" spans="1:9" ht="36.950000000000003" customHeight="1" thickBot="1">
      <c r="A7" s="44" t="s">
        <v>4</v>
      </c>
      <c r="B7" s="45"/>
      <c r="C7" s="45"/>
      <c r="D7" s="45"/>
      <c r="E7" s="45"/>
    </row>
    <row r="8" spans="1:9" ht="60" customHeight="1">
      <c r="A8" s="11" t="s">
        <v>5</v>
      </c>
      <c r="B8" s="11" t="s">
        <v>6</v>
      </c>
      <c r="C8" s="11" t="s">
        <v>7</v>
      </c>
      <c r="D8" s="11" t="s">
        <v>8</v>
      </c>
      <c r="E8" s="15" t="s">
        <v>9</v>
      </c>
    </row>
    <row r="9" spans="1:9" ht="141" customHeight="1">
      <c r="A9" s="17" t="s">
        <v>10</v>
      </c>
      <c r="B9" s="25" t="s">
        <v>11</v>
      </c>
      <c r="C9" s="19" t="s">
        <v>12</v>
      </c>
      <c r="D9" s="3" t="s">
        <v>13</v>
      </c>
      <c r="E9" s="18" t="s">
        <v>14</v>
      </c>
      <c r="H9" s="24"/>
      <c r="I9" s="5"/>
    </row>
    <row r="10" spans="1:9" ht="138.75" customHeight="1">
      <c r="A10" s="17" t="s">
        <v>15</v>
      </c>
      <c r="B10" s="26" t="s">
        <v>16</v>
      </c>
      <c r="C10" s="19" t="s">
        <v>12</v>
      </c>
      <c r="D10" s="34" t="s">
        <v>17</v>
      </c>
      <c r="E10" s="4" t="s">
        <v>18</v>
      </c>
      <c r="H10" s="24"/>
      <c r="I10" s="6"/>
    </row>
    <row r="11" spans="1:9" ht="122.45" customHeight="1">
      <c r="A11" s="17" t="s">
        <v>19</v>
      </c>
      <c r="B11" s="27" t="s">
        <v>16</v>
      </c>
      <c r="C11" s="19" t="s">
        <v>12</v>
      </c>
      <c r="D11" s="34" t="s">
        <v>20</v>
      </c>
      <c r="E11" s="4" t="s">
        <v>18</v>
      </c>
      <c r="I11" s="6"/>
    </row>
    <row r="12" spans="1:9" ht="184.5">
      <c r="A12" s="17" t="s">
        <v>21</v>
      </c>
      <c r="B12" s="28" t="s">
        <v>22</v>
      </c>
      <c r="C12" s="19" t="s">
        <v>12</v>
      </c>
      <c r="D12" s="34" t="s">
        <v>23</v>
      </c>
      <c r="E12" s="4" t="s">
        <v>24</v>
      </c>
      <c r="I12" s="6"/>
    </row>
    <row r="13" spans="1:9" ht="129.6" customHeight="1">
      <c r="A13" s="17" t="s">
        <v>25</v>
      </c>
      <c r="B13" s="29" t="s">
        <v>22</v>
      </c>
      <c r="C13" s="19" t="s">
        <v>12</v>
      </c>
      <c r="D13" s="34" t="s">
        <v>26</v>
      </c>
      <c r="E13" s="4" t="s">
        <v>27</v>
      </c>
      <c r="I13" s="6"/>
    </row>
    <row r="14" spans="1:9" ht="167.45" customHeight="1">
      <c r="A14" s="17" t="s">
        <v>28</v>
      </c>
      <c r="B14" s="30" t="s">
        <v>22</v>
      </c>
      <c r="C14" s="19" t="s">
        <v>12</v>
      </c>
      <c r="D14" s="34" t="s">
        <v>29</v>
      </c>
      <c r="E14" s="4" t="s">
        <v>30</v>
      </c>
      <c r="I14" s="6"/>
    </row>
    <row r="15" spans="1:9" ht="167.45" customHeight="1">
      <c r="A15" s="17" t="s">
        <v>31</v>
      </c>
      <c r="B15" s="30" t="s">
        <v>11</v>
      </c>
      <c r="C15" s="19" t="s">
        <v>32</v>
      </c>
      <c r="D15" s="34" t="s">
        <v>33</v>
      </c>
      <c r="E15" s="4" t="s">
        <v>18</v>
      </c>
      <c r="I15" s="6"/>
    </row>
    <row r="16" spans="1:9" ht="135" customHeight="1">
      <c r="A16" s="17" t="s">
        <v>34</v>
      </c>
      <c r="B16" s="30" t="s">
        <v>16</v>
      </c>
      <c r="C16" s="19" t="s">
        <v>32</v>
      </c>
      <c r="D16" s="34" t="s">
        <v>33</v>
      </c>
      <c r="E16" s="4" t="s">
        <v>18</v>
      </c>
      <c r="I16" s="6"/>
    </row>
    <row r="17" spans="1:9" ht="132.75" customHeight="1">
      <c r="A17" s="17" t="s">
        <v>35</v>
      </c>
      <c r="B17" s="30" t="s">
        <v>22</v>
      </c>
      <c r="C17" s="19" t="s">
        <v>32</v>
      </c>
      <c r="D17" s="34" t="s">
        <v>33</v>
      </c>
      <c r="E17" s="4" t="s">
        <v>36</v>
      </c>
      <c r="I17" s="6"/>
    </row>
    <row r="18" spans="1:9" ht="159" customHeight="1">
      <c r="A18" s="17" t="s">
        <v>37</v>
      </c>
      <c r="B18" s="30" t="s">
        <v>16</v>
      </c>
      <c r="C18" s="19" t="s">
        <v>32</v>
      </c>
      <c r="D18" s="34" t="s">
        <v>33</v>
      </c>
      <c r="E18" s="16" t="s">
        <v>38</v>
      </c>
      <c r="I18" s="6"/>
    </row>
    <row r="19" spans="1:9" ht="167.45" customHeight="1">
      <c r="A19" s="17" t="s">
        <v>39</v>
      </c>
      <c r="B19" s="30" t="s">
        <v>22</v>
      </c>
      <c r="C19" s="19" t="s">
        <v>32</v>
      </c>
      <c r="D19" s="35" t="s">
        <v>33</v>
      </c>
      <c r="E19" s="16" t="s">
        <v>30</v>
      </c>
      <c r="I19" s="6"/>
    </row>
    <row r="20" spans="1:9" ht="124.35" customHeight="1">
      <c r="A20" s="17" t="s">
        <v>40</v>
      </c>
      <c r="B20" s="31" t="s">
        <v>41</v>
      </c>
      <c r="C20" s="20" t="s">
        <v>32</v>
      </c>
      <c r="D20" s="35" t="s">
        <v>42</v>
      </c>
      <c r="E20" s="36" t="s">
        <v>43</v>
      </c>
      <c r="I20"/>
    </row>
    <row r="21" spans="1:9" ht="15.75">
      <c r="A21" s="38"/>
      <c r="B21" s="38"/>
      <c r="C21" s="38"/>
      <c r="D21" s="38"/>
      <c r="E21" s="38"/>
      <c r="I21" s="6"/>
    </row>
    <row r="22" spans="1:9" ht="15.75">
      <c r="I22"/>
    </row>
    <row r="23" spans="1:9" ht="261" customHeight="1">
      <c r="A23" s="37" t="s">
        <v>44</v>
      </c>
      <c r="B23" s="37"/>
      <c r="C23" s="37"/>
      <c r="D23" s="37"/>
      <c r="E23" s="37"/>
      <c r="I23"/>
    </row>
    <row r="24" spans="1:9" ht="15.75">
      <c r="I24" s="6"/>
    </row>
    <row r="25" spans="1:9" ht="15.75">
      <c r="I25"/>
    </row>
    <row r="26" spans="1:9" ht="15.75">
      <c r="I26" s="6"/>
    </row>
  </sheetData>
  <mergeCells count="7">
    <mergeCell ref="A23:E23"/>
    <mergeCell ref="A21:E21"/>
    <mergeCell ref="A2:E2"/>
    <mergeCell ref="A3:E3"/>
    <mergeCell ref="A5:E5"/>
    <mergeCell ref="A6:E6"/>
    <mergeCell ref="A7:E7"/>
  </mergeCells>
  <pageMargins left="0.70866141732283472" right="0.70866141732283472" top="0.74803149606299213" bottom="0.74803149606299213" header="0.31496062992125984" footer="0.31496062992125984"/>
  <pageSetup scale="6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9"/>
  <sheetViews>
    <sheetView topLeftCell="A3" zoomScaleNormal="100" workbookViewId="0">
      <selection activeCell="G43" sqref="G43"/>
    </sheetView>
  </sheetViews>
  <sheetFormatPr defaultColWidth="11.42578125" defaultRowHeight="14.45"/>
  <cols>
    <col min="1" max="1" width="26.85546875" customWidth="1"/>
    <col min="6" max="6" width="102.85546875" customWidth="1"/>
  </cols>
  <sheetData>
    <row r="1" spans="1:6" ht="15.6">
      <c r="A1" s="55" t="s">
        <v>45</v>
      </c>
      <c r="B1" s="55"/>
      <c r="C1" s="55"/>
      <c r="D1" s="55"/>
      <c r="E1" s="55"/>
      <c r="F1" s="55"/>
    </row>
    <row r="2" spans="1:6">
      <c r="A2" s="56" t="s">
        <v>46</v>
      </c>
      <c r="B2" s="56"/>
      <c r="C2" s="56"/>
      <c r="D2" s="56"/>
      <c r="E2" s="56"/>
      <c r="F2" s="56"/>
    </row>
    <row r="3" spans="1:6" ht="15.75" customHeight="1">
      <c r="A3" s="56" t="s">
        <v>47</v>
      </c>
      <c r="B3" s="56"/>
      <c r="C3" s="56"/>
      <c r="D3" s="56"/>
      <c r="E3" s="56"/>
      <c r="F3" s="56"/>
    </row>
    <row r="4" spans="1:6" ht="15.95" thickBot="1">
      <c r="A4" s="39"/>
      <c r="B4" s="39"/>
      <c r="C4" s="39"/>
      <c r="D4" s="39"/>
      <c r="E4" s="39"/>
      <c r="F4" s="39"/>
    </row>
    <row r="5" spans="1:6" ht="26.25" customHeight="1">
      <c r="A5" s="46" t="s">
        <v>48</v>
      </c>
      <c r="B5" s="48" t="s">
        <v>49</v>
      </c>
      <c r="C5" s="49"/>
      <c r="D5" s="48" t="s">
        <v>50</v>
      </c>
      <c r="E5" s="49"/>
      <c r="F5" s="46" t="s">
        <v>51</v>
      </c>
    </row>
    <row r="6" spans="1:6" ht="27" customHeight="1">
      <c r="A6" s="47"/>
      <c r="B6" s="50"/>
      <c r="C6" s="51"/>
      <c r="D6" s="50"/>
      <c r="E6" s="51"/>
      <c r="F6" s="47"/>
    </row>
    <row r="7" spans="1:6" ht="15" thickBot="1">
      <c r="A7" s="47"/>
      <c r="B7" s="52"/>
      <c r="C7" s="53"/>
      <c r="D7" s="52"/>
      <c r="E7" s="53"/>
      <c r="F7" s="47"/>
    </row>
    <row r="8" spans="1:6" ht="15">
      <c r="A8" s="47"/>
      <c r="B8" s="2" t="s">
        <v>52</v>
      </c>
      <c r="C8" s="2" t="s">
        <v>53</v>
      </c>
      <c r="D8" s="2" t="s">
        <v>52</v>
      </c>
      <c r="E8" s="2" t="s">
        <v>53</v>
      </c>
      <c r="F8" s="47"/>
    </row>
    <row r="9" spans="1:6" ht="222.75" customHeight="1">
      <c r="A9" s="13" t="s">
        <v>10</v>
      </c>
      <c r="B9" s="8">
        <v>0.83679999999999999</v>
      </c>
      <c r="C9" s="8">
        <f>((83.68-50.97)/(90-50.97))</f>
        <v>0.8380732769664363</v>
      </c>
      <c r="D9" s="8">
        <v>0.83679999999999999</v>
      </c>
      <c r="E9" s="8">
        <v>0.83809999999999996</v>
      </c>
      <c r="F9" s="32" t="s">
        <v>54</v>
      </c>
    </row>
    <row r="10" spans="1:6" ht="13.5" customHeight="1"/>
    <row r="11" spans="1:6" ht="29.25" customHeight="1">
      <c r="A11" s="46" t="s">
        <v>48</v>
      </c>
      <c r="B11" s="48" t="s">
        <v>49</v>
      </c>
      <c r="C11" s="49"/>
      <c r="D11" s="48" t="s">
        <v>50</v>
      </c>
      <c r="E11" s="49"/>
      <c r="F11" s="46" t="s">
        <v>51</v>
      </c>
    </row>
    <row r="12" spans="1:6" ht="36" customHeight="1">
      <c r="A12" s="47"/>
      <c r="B12" s="50"/>
      <c r="C12" s="51"/>
      <c r="D12" s="50"/>
      <c r="E12" s="51"/>
      <c r="F12" s="47"/>
    </row>
    <row r="13" spans="1:6" ht="2.25" customHeight="1" thickBot="1">
      <c r="A13" s="47"/>
      <c r="B13" s="52"/>
      <c r="C13" s="53"/>
      <c r="D13" s="52"/>
      <c r="E13" s="53"/>
      <c r="F13" s="47"/>
    </row>
    <row r="14" spans="1:6" ht="15">
      <c r="A14" s="47"/>
      <c r="B14" s="2" t="s">
        <v>52</v>
      </c>
      <c r="C14" s="2" t="s">
        <v>53</v>
      </c>
      <c r="D14" s="2" t="s">
        <v>52</v>
      </c>
      <c r="E14" s="2" t="s">
        <v>53</v>
      </c>
      <c r="F14" s="47"/>
    </row>
    <row r="15" spans="1:6" ht="147.94999999999999" customHeight="1">
      <c r="A15" s="13" t="s">
        <v>15</v>
      </c>
      <c r="B15" s="8">
        <v>0.94330000000000003</v>
      </c>
      <c r="C15" s="8">
        <f>((94.33-7)/(55-7))</f>
        <v>1.819375</v>
      </c>
      <c r="D15" s="8">
        <v>0.94330000000000003</v>
      </c>
      <c r="E15" s="8">
        <v>1.8193999999999999</v>
      </c>
      <c r="F15" s="10" t="s">
        <v>55</v>
      </c>
    </row>
    <row r="16" spans="1:6" ht="15"/>
    <row r="17" spans="1:7" ht="28.5" customHeight="1">
      <c r="A17" s="46" t="s">
        <v>48</v>
      </c>
      <c r="B17" s="48" t="s">
        <v>49</v>
      </c>
      <c r="C17" s="49"/>
      <c r="D17" s="48" t="s">
        <v>50</v>
      </c>
      <c r="E17" s="49"/>
      <c r="F17" s="46" t="s">
        <v>51</v>
      </c>
    </row>
    <row r="18" spans="1:7" ht="15">
      <c r="A18" s="47"/>
      <c r="B18" s="50"/>
      <c r="C18" s="51"/>
      <c r="D18" s="50"/>
      <c r="E18" s="51"/>
      <c r="F18" s="47"/>
    </row>
    <row r="19" spans="1:7" ht="15">
      <c r="A19" s="47"/>
      <c r="B19" s="52"/>
      <c r="C19" s="53"/>
      <c r="D19" s="52"/>
      <c r="E19" s="53"/>
      <c r="F19" s="47"/>
    </row>
    <row r="20" spans="1:7" ht="15">
      <c r="A20" s="47"/>
      <c r="B20" s="2" t="s">
        <v>52</v>
      </c>
      <c r="C20" s="2" t="s">
        <v>53</v>
      </c>
      <c r="D20" s="2" t="s">
        <v>52</v>
      </c>
      <c r="E20" s="2" t="s">
        <v>53</v>
      </c>
      <c r="F20" s="54"/>
    </row>
    <row r="21" spans="1:7" ht="218.25" customHeight="1">
      <c r="A21" s="14" t="s">
        <v>19</v>
      </c>
      <c r="B21" s="8">
        <v>0.67</v>
      </c>
      <c r="C21" s="8">
        <v>0</v>
      </c>
      <c r="D21" s="8">
        <v>0.67</v>
      </c>
      <c r="E21" s="8">
        <v>0</v>
      </c>
      <c r="F21" s="10" t="s">
        <v>56</v>
      </c>
      <c r="G21" s="21"/>
    </row>
    <row r="22" spans="1:7" ht="15"/>
    <row r="23" spans="1:7" ht="26.25" customHeight="1">
      <c r="A23" s="46" t="s">
        <v>48</v>
      </c>
      <c r="B23" s="48" t="s">
        <v>49</v>
      </c>
      <c r="C23" s="49"/>
      <c r="D23" s="48" t="s">
        <v>50</v>
      </c>
      <c r="E23" s="49"/>
      <c r="F23" s="46" t="s">
        <v>51</v>
      </c>
    </row>
    <row r="24" spans="1:7">
      <c r="A24" s="47"/>
      <c r="B24" s="50"/>
      <c r="C24" s="51"/>
      <c r="D24" s="50"/>
      <c r="E24" s="51"/>
      <c r="F24" s="47"/>
    </row>
    <row r="25" spans="1:7" ht="15" thickBot="1">
      <c r="A25" s="47"/>
      <c r="B25" s="52"/>
      <c r="C25" s="53"/>
      <c r="D25" s="52"/>
      <c r="E25" s="53"/>
      <c r="F25" s="47"/>
    </row>
    <row r="26" spans="1:7" ht="15">
      <c r="A26" s="47"/>
      <c r="B26" s="2" t="s">
        <v>52</v>
      </c>
      <c r="C26" s="2" t="s">
        <v>53</v>
      </c>
      <c r="D26" s="2" t="s">
        <v>52</v>
      </c>
      <c r="E26" s="2" t="s">
        <v>53</v>
      </c>
      <c r="F26" s="47"/>
    </row>
    <row r="27" spans="1:7" ht="233.25" customHeight="1">
      <c r="A27" s="14" t="s">
        <v>21</v>
      </c>
      <c r="B27" s="8">
        <v>0.42170000000000002</v>
      </c>
      <c r="C27" s="22">
        <f>((42.17-9.15)/(90-9.15))</f>
        <v>0.40841063698206564</v>
      </c>
      <c r="D27" s="8">
        <v>0.42170000000000002</v>
      </c>
      <c r="E27" s="8">
        <v>0.40839999999999999</v>
      </c>
      <c r="F27" s="10" t="s">
        <v>57</v>
      </c>
    </row>
    <row r="28" spans="1:7" ht="15"/>
    <row r="29" spans="1:7" ht="26.25" customHeight="1">
      <c r="A29" s="46" t="s">
        <v>48</v>
      </c>
      <c r="B29" s="48" t="s">
        <v>49</v>
      </c>
      <c r="C29" s="49"/>
      <c r="D29" s="48" t="s">
        <v>50</v>
      </c>
      <c r="E29" s="49"/>
      <c r="F29" s="46" t="s">
        <v>51</v>
      </c>
    </row>
    <row r="30" spans="1:7" ht="15">
      <c r="A30" s="47"/>
      <c r="B30" s="50"/>
      <c r="C30" s="51"/>
      <c r="D30" s="50"/>
      <c r="E30" s="51"/>
      <c r="F30" s="47"/>
    </row>
    <row r="31" spans="1:7" ht="15">
      <c r="A31" s="47"/>
      <c r="B31" s="52"/>
      <c r="C31" s="53"/>
      <c r="D31" s="52"/>
      <c r="E31" s="53"/>
      <c r="F31" s="47"/>
    </row>
    <row r="32" spans="1:7" ht="15">
      <c r="A32" s="47"/>
      <c r="B32" s="2" t="s">
        <v>52</v>
      </c>
      <c r="C32" s="2" t="s">
        <v>53</v>
      </c>
      <c r="D32" s="2" t="s">
        <v>52</v>
      </c>
      <c r="E32" s="2" t="s">
        <v>53</v>
      </c>
      <c r="F32" s="54"/>
    </row>
    <row r="33" spans="1:6" ht="175.5">
      <c r="A33" s="14" t="s">
        <v>25</v>
      </c>
      <c r="B33" s="9">
        <v>64.05</v>
      </c>
      <c r="C33" s="8">
        <f>((64.05-44.37)/(99-44.37))</f>
        <v>0.3602416254805052</v>
      </c>
      <c r="D33" s="9">
        <v>64.05</v>
      </c>
      <c r="E33" s="8">
        <v>0.36020000000000002</v>
      </c>
      <c r="F33" s="10" t="s">
        <v>58</v>
      </c>
    </row>
    <row r="34" spans="1:6" ht="15"/>
    <row r="35" spans="1:6" ht="25.5" customHeight="1">
      <c r="A35" s="46" t="s">
        <v>48</v>
      </c>
      <c r="B35" s="48" t="s">
        <v>49</v>
      </c>
      <c r="C35" s="49"/>
      <c r="D35" s="48" t="s">
        <v>50</v>
      </c>
      <c r="E35" s="49"/>
      <c r="F35" s="46" t="s">
        <v>51</v>
      </c>
    </row>
    <row r="36" spans="1:6">
      <c r="A36" s="47"/>
      <c r="B36" s="50"/>
      <c r="C36" s="51"/>
      <c r="D36" s="50"/>
      <c r="E36" s="51"/>
      <c r="F36" s="47"/>
    </row>
    <row r="37" spans="1:6" ht="15" thickBot="1">
      <c r="A37" s="47"/>
      <c r="B37" s="52"/>
      <c r="C37" s="53"/>
      <c r="D37" s="52"/>
      <c r="E37" s="53"/>
      <c r="F37" s="47"/>
    </row>
    <row r="38" spans="1:6">
      <c r="A38" s="47"/>
      <c r="B38" s="2" t="s">
        <v>52</v>
      </c>
      <c r="C38" s="2" t="s">
        <v>53</v>
      </c>
      <c r="D38" s="2" t="s">
        <v>52</v>
      </c>
      <c r="E38" s="2" t="s">
        <v>53</v>
      </c>
      <c r="F38" s="47"/>
    </row>
    <row r="39" spans="1:6" ht="141.75" customHeight="1">
      <c r="A39" s="12" t="s">
        <v>28</v>
      </c>
      <c r="B39" s="8">
        <v>0.37</v>
      </c>
      <c r="C39" s="8">
        <f>(37-12)/(55-12)</f>
        <v>0.58139534883720934</v>
      </c>
      <c r="D39" s="8">
        <v>0.37</v>
      </c>
      <c r="E39" s="8">
        <v>0.58140000000000003</v>
      </c>
      <c r="F39" s="33" t="s">
        <v>59</v>
      </c>
    </row>
    <row r="40" spans="1:6" ht="15" thickBot="1"/>
    <row r="41" spans="1:6" ht="24.75" customHeight="1">
      <c r="A41" s="46" t="s">
        <v>48</v>
      </c>
      <c r="B41" s="48" t="s">
        <v>49</v>
      </c>
      <c r="C41" s="49"/>
      <c r="D41" s="48" t="s">
        <v>50</v>
      </c>
      <c r="E41" s="49"/>
      <c r="F41" s="46" t="s">
        <v>51</v>
      </c>
    </row>
    <row r="42" spans="1:6">
      <c r="A42" s="47"/>
      <c r="B42" s="50"/>
      <c r="C42" s="51"/>
      <c r="D42" s="50"/>
      <c r="E42" s="51"/>
      <c r="F42" s="47"/>
    </row>
    <row r="43" spans="1:6" ht="15" thickBot="1">
      <c r="A43" s="47"/>
      <c r="B43" s="52"/>
      <c r="C43" s="53"/>
      <c r="D43" s="52"/>
      <c r="E43" s="53"/>
      <c r="F43" s="47"/>
    </row>
    <row r="44" spans="1:6" ht="15">
      <c r="A44" s="47"/>
      <c r="B44" s="2" t="s">
        <v>52</v>
      </c>
      <c r="C44" s="2" t="s">
        <v>53</v>
      </c>
      <c r="D44" s="2" t="s">
        <v>52</v>
      </c>
      <c r="E44" s="2" t="s">
        <v>53</v>
      </c>
      <c r="F44" s="47"/>
    </row>
    <row r="45" spans="1:6" ht="91.5" customHeight="1">
      <c r="A45" s="14" t="s">
        <v>31</v>
      </c>
      <c r="B45" s="8">
        <v>0.17960000000000001</v>
      </c>
      <c r="C45" s="8">
        <f>((17.96-12.88)/(29.75-12.88))</f>
        <v>0.30112625963248374</v>
      </c>
      <c r="D45" s="8">
        <v>0.17960000000000001</v>
      </c>
      <c r="E45" s="8">
        <v>0.30109999999999998</v>
      </c>
      <c r="F45" s="10" t="s">
        <v>60</v>
      </c>
    </row>
    <row r="46" spans="1:6" ht="15"/>
    <row r="47" spans="1:6" ht="15">
      <c r="A47" s="46" t="s">
        <v>48</v>
      </c>
      <c r="B47" s="48" t="s">
        <v>49</v>
      </c>
      <c r="C47" s="49"/>
      <c r="D47" s="48" t="s">
        <v>50</v>
      </c>
      <c r="E47" s="49"/>
      <c r="F47" s="46" t="s">
        <v>51</v>
      </c>
    </row>
    <row r="48" spans="1:6" ht="15">
      <c r="A48" s="47"/>
      <c r="B48" s="50"/>
      <c r="C48" s="51"/>
      <c r="D48" s="50"/>
      <c r="E48" s="51"/>
      <c r="F48" s="47"/>
    </row>
    <row r="49" spans="1:6" ht="15">
      <c r="A49" s="47"/>
      <c r="B49" s="52"/>
      <c r="C49" s="53"/>
      <c r="D49" s="52"/>
      <c r="E49" s="53"/>
      <c r="F49" s="47"/>
    </row>
    <row r="50" spans="1:6" ht="15">
      <c r="A50" s="47"/>
      <c r="B50" s="2" t="s">
        <v>52</v>
      </c>
      <c r="C50" s="2" t="s">
        <v>53</v>
      </c>
      <c r="D50" s="2" t="s">
        <v>52</v>
      </c>
      <c r="E50" s="2" t="s">
        <v>53</v>
      </c>
      <c r="F50" s="47"/>
    </row>
    <row r="51" spans="1:6" ht="75.75">
      <c r="A51" s="14" t="s">
        <v>34</v>
      </c>
      <c r="B51" s="23">
        <v>2</v>
      </c>
      <c r="C51" s="8">
        <v>1</v>
      </c>
      <c r="D51" s="23">
        <v>2</v>
      </c>
      <c r="E51" s="8">
        <v>1</v>
      </c>
      <c r="F51" s="10" t="s">
        <v>61</v>
      </c>
    </row>
    <row r="52" spans="1:6" ht="15"/>
    <row r="53" spans="1:6" ht="15">
      <c r="A53" s="46" t="s">
        <v>48</v>
      </c>
      <c r="B53" s="48" t="s">
        <v>49</v>
      </c>
      <c r="C53" s="49"/>
      <c r="D53" s="48" t="s">
        <v>50</v>
      </c>
      <c r="E53" s="49"/>
      <c r="F53" s="46" t="s">
        <v>51</v>
      </c>
    </row>
    <row r="54" spans="1:6" ht="15">
      <c r="A54" s="47"/>
      <c r="B54" s="50"/>
      <c r="C54" s="51"/>
      <c r="D54" s="50"/>
      <c r="E54" s="51"/>
      <c r="F54" s="47"/>
    </row>
    <row r="55" spans="1:6" ht="15">
      <c r="A55" s="47"/>
      <c r="B55" s="52"/>
      <c r="C55" s="53"/>
      <c r="D55" s="52"/>
      <c r="E55" s="53"/>
      <c r="F55" s="47"/>
    </row>
    <row r="56" spans="1:6" ht="15">
      <c r="A56" s="47"/>
      <c r="B56" s="2" t="s">
        <v>52</v>
      </c>
      <c r="C56" s="2" t="s">
        <v>53</v>
      </c>
      <c r="D56" s="2" t="s">
        <v>52</v>
      </c>
      <c r="E56" s="2" t="s">
        <v>53</v>
      </c>
      <c r="F56" s="47"/>
    </row>
    <row r="57" spans="1:6" ht="62.25">
      <c r="A57" s="14" t="s">
        <v>35</v>
      </c>
      <c r="B57" s="23">
        <v>7</v>
      </c>
      <c r="C57" s="8">
        <v>0.5</v>
      </c>
      <c r="D57" s="23">
        <v>7</v>
      </c>
      <c r="E57" s="8">
        <v>0.5</v>
      </c>
      <c r="F57" s="10" t="s">
        <v>62</v>
      </c>
    </row>
    <row r="58" spans="1:6" ht="15"/>
    <row r="59" spans="1:6" ht="15">
      <c r="A59" s="46" t="s">
        <v>48</v>
      </c>
      <c r="B59" s="48" t="s">
        <v>49</v>
      </c>
      <c r="C59" s="49"/>
      <c r="D59" s="48" t="s">
        <v>50</v>
      </c>
      <c r="E59" s="49"/>
      <c r="F59" s="46" t="s">
        <v>51</v>
      </c>
    </row>
    <row r="60" spans="1:6" ht="15">
      <c r="A60" s="47"/>
      <c r="B60" s="50"/>
      <c r="C60" s="51"/>
      <c r="D60" s="50"/>
      <c r="E60" s="51"/>
      <c r="F60" s="47"/>
    </row>
    <row r="61" spans="1:6" ht="15">
      <c r="A61" s="47"/>
      <c r="B61" s="52"/>
      <c r="C61" s="53"/>
      <c r="D61" s="52"/>
      <c r="E61" s="53"/>
      <c r="F61" s="47"/>
    </row>
    <row r="62" spans="1:6" ht="15">
      <c r="A62" s="47"/>
      <c r="B62" s="2" t="s">
        <v>52</v>
      </c>
      <c r="C62" s="2" t="s">
        <v>53</v>
      </c>
      <c r="D62" s="2" t="s">
        <v>52</v>
      </c>
      <c r="E62" s="2" t="s">
        <v>53</v>
      </c>
      <c r="F62" s="47"/>
    </row>
    <row r="63" spans="1:6" ht="138">
      <c r="A63" s="14" t="s">
        <v>37</v>
      </c>
      <c r="B63" s="8">
        <v>0.19500000000000001</v>
      </c>
      <c r="C63" s="8">
        <f>((19.5-12)/(20-12))</f>
        <v>0.9375</v>
      </c>
      <c r="D63" s="8">
        <v>0.19500000000000001</v>
      </c>
      <c r="E63" s="8">
        <v>0.9375</v>
      </c>
      <c r="F63" s="10" t="s">
        <v>63</v>
      </c>
    </row>
    <row r="64" spans="1:6" ht="15" customHeight="1"/>
    <row r="65" spans="1:6" ht="15" customHeight="1">
      <c r="A65" s="46" t="s">
        <v>48</v>
      </c>
      <c r="B65" s="48" t="s">
        <v>49</v>
      </c>
      <c r="C65" s="49"/>
      <c r="D65" s="48" t="s">
        <v>50</v>
      </c>
      <c r="E65" s="49"/>
      <c r="F65" s="46" t="s">
        <v>51</v>
      </c>
    </row>
    <row r="66" spans="1:6" ht="15" customHeight="1">
      <c r="A66" s="47"/>
      <c r="B66" s="50"/>
      <c r="C66" s="51"/>
      <c r="D66" s="50"/>
      <c r="E66" s="51"/>
      <c r="F66" s="47"/>
    </row>
    <row r="67" spans="1:6" ht="15" customHeight="1">
      <c r="A67" s="47"/>
      <c r="B67" s="52"/>
      <c r="C67" s="53"/>
      <c r="D67" s="52"/>
      <c r="E67" s="53"/>
      <c r="F67" s="47"/>
    </row>
    <row r="68" spans="1:6" ht="15" customHeight="1">
      <c r="A68" s="47"/>
      <c r="B68" s="2" t="s">
        <v>52</v>
      </c>
      <c r="C68" s="2" t="s">
        <v>53</v>
      </c>
      <c r="D68" s="2" t="s">
        <v>52</v>
      </c>
      <c r="E68" s="2" t="s">
        <v>53</v>
      </c>
      <c r="F68" s="47"/>
    </row>
    <row r="69" spans="1:6" ht="100.5">
      <c r="A69" s="14" t="s">
        <v>39</v>
      </c>
      <c r="B69" s="8">
        <v>0.03</v>
      </c>
      <c r="C69" s="8">
        <f>((3-1)/(7-1))</f>
        <v>0.33333333333333331</v>
      </c>
      <c r="D69" s="8">
        <v>0.03</v>
      </c>
      <c r="E69" s="8">
        <v>0.33329999999999999</v>
      </c>
      <c r="F69" s="10" t="s">
        <v>64</v>
      </c>
    </row>
    <row r="70" spans="1:6" ht="15" customHeight="1"/>
    <row r="71" spans="1:6" ht="15" customHeight="1">
      <c r="A71" s="46" t="s">
        <v>48</v>
      </c>
      <c r="B71" s="48" t="s">
        <v>49</v>
      </c>
      <c r="C71" s="49"/>
      <c r="D71" s="48" t="s">
        <v>50</v>
      </c>
      <c r="E71" s="49"/>
      <c r="F71" s="46" t="s">
        <v>51</v>
      </c>
    </row>
    <row r="72" spans="1:6" ht="15" customHeight="1">
      <c r="A72" s="47"/>
      <c r="B72" s="50"/>
      <c r="C72" s="51"/>
      <c r="D72" s="50"/>
      <c r="E72" s="51"/>
      <c r="F72" s="47"/>
    </row>
    <row r="73" spans="1:6" ht="15" customHeight="1">
      <c r="A73" s="47"/>
      <c r="B73" s="52"/>
      <c r="C73" s="53"/>
      <c r="D73" s="52"/>
      <c r="E73" s="53"/>
      <c r="F73" s="47"/>
    </row>
    <row r="74" spans="1:6" ht="15" customHeight="1">
      <c r="A74" s="47"/>
      <c r="B74" s="2" t="s">
        <v>52</v>
      </c>
      <c r="C74" s="2" t="s">
        <v>53</v>
      </c>
      <c r="D74" s="2" t="s">
        <v>52</v>
      </c>
      <c r="E74" s="2" t="s">
        <v>53</v>
      </c>
      <c r="F74" s="54"/>
    </row>
    <row r="75" spans="1:6" ht="88.5">
      <c r="A75" s="14" t="s">
        <v>40</v>
      </c>
      <c r="B75" s="8">
        <v>0.16250000000000001</v>
      </c>
      <c r="C75" s="8">
        <v>2.9544999999999999</v>
      </c>
      <c r="D75" s="8">
        <v>0.16259999999999999</v>
      </c>
      <c r="E75" s="8">
        <v>2.9563999999999999</v>
      </c>
      <c r="F75" s="10" t="s">
        <v>65</v>
      </c>
    </row>
    <row r="76" spans="1:6" ht="15" customHeight="1"/>
    <row r="77" spans="1:6" ht="15"/>
    <row r="78" spans="1:6" ht="15" customHeight="1">
      <c r="A78" s="7"/>
      <c r="B78" s="7"/>
      <c r="C78" s="7"/>
      <c r="D78" s="7"/>
      <c r="E78" s="7"/>
      <c r="F78" s="7"/>
    </row>
    <row r="79" spans="1:6" ht="174.75" customHeight="1">
      <c r="A79" s="57" t="s">
        <v>66</v>
      </c>
      <c r="B79" s="57"/>
      <c r="C79" s="57"/>
      <c r="D79" s="57"/>
      <c r="E79" s="57"/>
      <c r="F79" s="57"/>
    </row>
    <row r="80" spans="1:6" ht="15"/>
    <row r="81" ht="15"/>
    <row r="82" ht="15"/>
    <row r="83" ht="15"/>
    <row r="84" ht="15"/>
    <row r="85" ht="15"/>
    <row r="86" ht="15"/>
    <row r="87" ht="15"/>
    <row r="88" ht="15"/>
    <row r="89" ht="15"/>
  </sheetData>
  <mergeCells count="53">
    <mergeCell ref="A35:A38"/>
    <mergeCell ref="B35:C37"/>
    <mergeCell ref="D35:E37"/>
    <mergeCell ref="F35:F38"/>
    <mergeCell ref="A79:F79"/>
    <mergeCell ref="A41:A44"/>
    <mergeCell ref="B41:C43"/>
    <mergeCell ref="D41:E43"/>
    <mergeCell ref="F41:F44"/>
    <mergeCell ref="A47:A50"/>
    <mergeCell ref="B47:C49"/>
    <mergeCell ref="D47:E49"/>
    <mergeCell ref="F47:F50"/>
    <mergeCell ref="A53:A56"/>
    <mergeCell ref="B53:C55"/>
    <mergeCell ref="D53:E55"/>
    <mergeCell ref="A23:A26"/>
    <mergeCell ref="B23:C25"/>
    <mergeCell ref="D23:E25"/>
    <mergeCell ref="F23:F26"/>
    <mergeCell ref="A29:A32"/>
    <mergeCell ref="B29:C31"/>
    <mergeCell ref="D29:E31"/>
    <mergeCell ref="F29:F32"/>
    <mergeCell ref="A17:A20"/>
    <mergeCell ref="B17:C19"/>
    <mergeCell ref="D17:E19"/>
    <mergeCell ref="F17:F20"/>
    <mergeCell ref="F11:F14"/>
    <mergeCell ref="A11:A14"/>
    <mergeCell ref="B11:C13"/>
    <mergeCell ref="D11:E13"/>
    <mergeCell ref="A1:F1"/>
    <mergeCell ref="A2:F2"/>
    <mergeCell ref="A3:F3"/>
    <mergeCell ref="A5:A8"/>
    <mergeCell ref="F5:F8"/>
    <mergeCell ref="A4:F4"/>
    <mergeCell ref="B5:C7"/>
    <mergeCell ref="D5:E7"/>
    <mergeCell ref="F53:F56"/>
    <mergeCell ref="A59:A62"/>
    <mergeCell ref="B59:C61"/>
    <mergeCell ref="D59:E61"/>
    <mergeCell ref="F59:F62"/>
    <mergeCell ref="A65:A68"/>
    <mergeCell ref="B65:C67"/>
    <mergeCell ref="D65:E67"/>
    <mergeCell ref="F65:F68"/>
    <mergeCell ref="A71:A74"/>
    <mergeCell ref="B71:C73"/>
    <mergeCell ref="D71:E73"/>
    <mergeCell ref="F71:F7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Cristina Coto Pérez</dc:creator>
  <cp:keywords/>
  <dc:description/>
  <cp:lastModifiedBy/>
  <cp:revision/>
  <dcterms:created xsi:type="dcterms:W3CDTF">2017-03-29T20:06:30Z</dcterms:created>
  <dcterms:modified xsi:type="dcterms:W3CDTF">2024-06-07T17:43:41Z</dcterms:modified>
  <cp:category/>
  <cp:contentStatus/>
</cp:coreProperties>
</file>