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ptgocr-my.sharepoint.com/personal/laura_monge_mopt_go_cr/Documents/Seguimiento 2022 PNDIP/Anual 2022/Presentación Segto anual 2022/"/>
    </mc:Choice>
  </mc:AlternateContent>
  <xr:revisionPtr revIDLastSave="0" documentId="8_{E376FCBA-0FC1-4F09-B4E4-E0070E25E9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1" i="1"/>
  <c r="H20" i="1"/>
  <c r="G17" i="1"/>
  <c r="H6" i="1"/>
  <c r="G5" i="1"/>
  <c r="H5" i="1" s="1"/>
  <c r="G19" i="1"/>
  <c r="G10" i="1"/>
  <c r="H10" i="1" s="1"/>
  <c r="G15" i="1"/>
  <c r="H15" i="1" s="1"/>
  <c r="G7" i="1"/>
  <c r="H7" i="1" s="1"/>
  <c r="G14" i="1"/>
  <c r="H14" i="1" s="1"/>
</calcChain>
</file>

<file path=xl/sharedStrings.xml><?xml version="1.0" encoding="utf-8"?>
<sst xmlns="http://schemas.openxmlformats.org/spreadsheetml/2006/main" count="131" uniqueCount="84">
  <si>
    <t>Meta del PNDIP 
2019-2022</t>
  </si>
  <si>
    <t>Línea Base</t>
  </si>
  <si>
    <t>Indicador</t>
  </si>
  <si>
    <t>Meta Periodo</t>
  </si>
  <si>
    <t>Avance al 2022</t>
  </si>
  <si>
    <t>Porcentaje  avance meta periodo al 2022*</t>
  </si>
  <si>
    <t>Porcentaje  de avance meta 2022
Mideplan **</t>
  </si>
  <si>
    <t xml:space="preserve">Presupuesto
programado PNDIP en millones de colones </t>
  </si>
  <si>
    <t xml:space="preserve">Presupuesto Ejecutado PNDIP
en millones de colones </t>
  </si>
  <si>
    <t>Ejecutor</t>
  </si>
  <si>
    <t>Infraestructura y Transporte</t>
  </si>
  <si>
    <t>2021-2022: 5.577.462 "002458" pasajeros movilizados (Región: Central).</t>
  </si>
  <si>
    <t>2017: 3.983.902, 00</t>
  </si>
  <si>
    <t>Número de pasajeros movilizados en transporte ferroviario R. Central</t>
  </si>
  <si>
    <t xml:space="preserve">Instituto Costarricense de Ferrocarriles (INCOFER) </t>
  </si>
  <si>
    <t>2021-2022: 100%
001546. Rehabilitación y ampliación a 4 carriles de la ruta nacional 32, sección: intersección con la ruta nacional 4-Limón.</t>
  </si>
  <si>
    <t>2017:0%</t>
  </si>
  <si>
    <t>Porcentaje de avance de obra y ampliación a 4 carriles de la ruta nacional 32, sección: intersección con la ruta nacional 4-Limón R. Huetar Caribe</t>
  </si>
  <si>
    <t xml:space="preserve">Fondo Vial Presupuesto:  18,303.18    
República de china Presupuesto:  43,494.25 </t>
  </si>
  <si>
    <t xml:space="preserve">Fondo Vial 
Ejecutado 15,931.73
República de china 
Ejecutado 34,547.33
</t>
  </si>
  <si>
    <t xml:space="preserve">Consejo Nacional de Vialidad (CONAVI) </t>
  </si>
  <si>
    <t>2020-2022: 30%
002172. Ampliación y mejoramiento del Corredor Vial San José - San Ramón.</t>
  </si>
  <si>
    <t>Porcentaje de avance de obra Ampliación y mejoramiento del Corredor Vial San José - San Ramón R.Central</t>
  </si>
  <si>
    <t xml:space="preserve">6,776.55     </t>
  </si>
  <si>
    <t xml:space="preserve">2019-2022: 90%
001686. Ampliación y rehabilitación de la Ruta Nacional No. 1, sección: Barranca-Cañas.  </t>
  </si>
  <si>
    <t>Porcentaje de avance de obra Ampliación y rehabilitación de la Ruta Nacional No. 1, sección: Barranca- Cañas.  R.Pacífico Central y Chorotega</t>
  </si>
  <si>
    <t>No se presento información por el CAS</t>
  </si>
  <si>
    <t>ND</t>
  </si>
  <si>
    <t xml:space="preserve">Ministerio de Obras Públicas y Transportes (MOPT) ,Director de la Unidad asesora al Comité de Administración y Supervisión (CAS) </t>
  </si>
  <si>
    <t>2020-2022: 40,5%
002699 Construcción de los intercambios Viales en la Lima y Taras, y ampliación y mejoramiento de la sección entre los intercambios, Ruta Nacional N°2, Cartago MOPT.</t>
  </si>
  <si>
    <t>2019:9%</t>
  </si>
  <si>
    <t>Porcentaje de avance de obra Construcción de los Intercambios Viales en La Lima y Taras, y ampliación y mejoramiento de la sección entre los intercambios, Ruta Nacional No.2, Cartago, MOPT.  R. Central</t>
  </si>
  <si>
    <t xml:space="preserve">2019 - 2022: 5.290 km conservados anualmente de la red vial nacional asfaltada. 5.290 km conservados anualmente de la red vial nacional asfaltada.
</t>
  </si>
  <si>
    <t xml:space="preserve">2017: 3,500, 00 km anualment conservados de la red vial nacional </t>
  </si>
  <si>
    <t>Número de kilómetros anualmente  conservados de la red vial nacional asfaltada.</t>
  </si>
  <si>
    <t>2021-2022: 45%
002547. Ampliación y mejoramiento de Corredor Vial San José- Caldera, Ruta N° 27.</t>
  </si>
  <si>
    <t>Porcentaje de avance de etapa de ampliación y mejoramiento de Corredor Vial San José- Caldera, Ruta N° 27 R. Central y Pacífico Central</t>
  </si>
  <si>
    <t xml:space="preserve">Consejo Nacional de Concesiones (CNC) </t>
  </si>
  <si>
    <t>2021-2022: 100%
000571. 100% de la Etapa de preinversión del proyecto 
"Construcción de la  carretera a San Carlos, Sifón -
Ciudad Quesada (La  Abundancia)"</t>
  </si>
  <si>
    <t>2020:0%</t>
  </si>
  <si>
    <t>Porcentaje de avance de etapa de pre inversión del proyecto Construcción de la carretera San Carlos, Sifón-Ciudad Quesada (La abundancia) R.Huetar Norte</t>
  </si>
  <si>
    <t xml:space="preserve">No se presento información por el CAS </t>
  </si>
  <si>
    <t>2020-2022:  70%
001440 Construcción  del Paso a desnivel en la Rotonda de la Bandera y entrada a la Facultad de Derecho.</t>
  </si>
  <si>
    <t>Porcentaje de avance de obra Construcción del Paso a desnivel en la rotonda de La Bandera y entrada a la facultad de derecho R. Central</t>
  </si>
  <si>
    <t xml:space="preserve">2019 - 2022: 28 puentes 
2019:  6 puentes
2020:  11 puentes
2021:  20 puentes 
2022:  28 puentes    </t>
  </si>
  <si>
    <t>2017: 0</t>
  </si>
  <si>
    <t>Número de puentes construidos y ampliados.</t>
  </si>
  <si>
    <t xml:space="preserve">2019-2022:   402,19 km
002484. kilómetros rehabilitados de la red vial cantonal MOPT-BID . </t>
  </si>
  <si>
    <t xml:space="preserve">2017: 0 km </t>
  </si>
  <si>
    <t>Número de kilómetros  rehabilitados de la Red Vial Cantonal</t>
  </si>
  <si>
    <t xml:space="preserve">Ministerio de Obras Públicas y Transportes (MOPT) </t>
  </si>
  <si>
    <t xml:space="preserve">2020-2022: 10
002484.Construcción de  puentes de la red vial Cantonal </t>
  </si>
  <si>
    <t>Número de puentes construidos de la red vial Cantonal</t>
  </si>
  <si>
    <t>2021-2022: 74,5% 002786 Ampliación  de Servicios de Infraestructura y equipamiento y construcción de pista provisional (calle de rodaje) para una categoría  OACI 4E en el Aeropuerto Internacional Daniel Oduber Qurirós ".</t>
  </si>
  <si>
    <t>2020: 12%</t>
  </si>
  <si>
    <t>Porcentaje avance del proyecto Ampliación de servicios de infraestructura y equipamiento y construcción de pista provisional (calle de rodaje) para una categoría OACI 4E en el Aeropuerto Internacional Daniel Oduber Quirós. R. Chorotega</t>
  </si>
  <si>
    <t xml:space="preserve">Dirección General de Aviación Civil (DGAC) ,Unidad de Infraestructura Aeronáutica ,Consejo Técnico de Aviación Civil </t>
  </si>
  <si>
    <t>2021-2022: 100% Etapa de preinversión del proyecto  002686  Construcciónde una  Zona de Transferencia Intermodal de Carga y de Actividades Logísticas en las afueras del Complejo Portuario de Moín.</t>
  </si>
  <si>
    <t>2019: 5%</t>
  </si>
  <si>
    <t xml:space="preserve">Porcentaje de avance físico en ejecución de Etapa de preinversión del proyecto 002686 “Construcción de una Zona de Transferencia Intermodal de Carga y de Actividades Logísticas en las afueras del Complejo Portuario de Moín" (Región Huetar Caribe)  </t>
  </si>
  <si>
    <t xml:space="preserve">Junta de Administración Portuaria y de Desarrollo Económico de la Vertiente Atlántica (JAPDEVA) </t>
  </si>
  <si>
    <t xml:space="preserve">2021-2022: 100% Etapa de preinversión del proyecto 
002649.  "Construcción y operación de la Marina de Limón y Terminal de Cruceros en Puerto Limón, Costa Rica." </t>
  </si>
  <si>
    <t>Porcentaje de avance de obra Etapa de preinversión del proyecto Construcción y operación de la Marina de Limón y Terminal de Cruceros en Puerto Limón, Costa Rica R.Huetar Caribe</t>
  </si>
  <si>
    <t xml:space="preserve">Junta de Administración Portuaria y de Desarrollo Económico de la Vertiente Atlántica (JAPDEVA) ,Presidencia Ejecutiva. </t>
  </si>
  <si>
    <t xml:space="preserve"> 2021-2022: 100% 002646 "Preinversión del Proyecto Tren 
Eléctrico Limonense de Carga en las Regiones Huetar Caribe y Huetar Norte (TELCA)".</t>
  </si>
  <si>
    <t>2017: 0%</t>
  </si>
  <si>
    <t xml:space="preserve">Porcentaje de avance de etapa de preinversión del Tren Eléctrico Limonense de Carga (TELCA).Región Huetar Norte y Huetar Caribe </t>
  </si>
  <si>
    <t>2019-2022: 100%
Código (por definir). Etapa de preinversión del proyecto "Ciudad Gobierno”</t>
  </si>
  <si>
    <t>2017: 3% (perfil)</t>
  </si>
  <si>
    <t xml:space="preserve">Porcentaje de avance en la etapa de preinversión del proyecto "Ciudad Gobierno” R.Central </t>
  </si>
  <si>
    <t xml:space="preserve">Comisión Nacional de "Ciudad Gobierno" </t>
  </si>
  <si>
    <t>2019-2022: 100%
002192. Etapa de preinversión del proyecto "Construcción, equipamiento y puesta en operación de un sistema de tren rápido de pasajeros (TRP)" en la Gran Área Metropolitana.</t>
  </si>
  <si>
    <t>2017: 15%
(perfil 5%, prefactibilidad 10%)</t>
  </si>
  <si>
    <t xml:space="preserve">Porcentaje de avance Etapa de preinversión del proyecto "Construcción equipamiento y puesta en operación de un sistema de Tren Rápido de Pasajeros (TRP) en la Gran Área Metropolitana </t>
  </si>
  <si>
    <t>2019-2022: 100% 002687
"Construcción de un área de enturnamiento para camiones en Puerto Caldera".</t>
  </si>
  <si>
    <t xml:space="preserve">2017: 0% </t>
  </si>
  <si>
    <t>Porcentaje de avance construcción de un área de enturnamiento para camiones en Puerto Caldera</t>
  </si>
  <si>
    <t>Instituto Costarricense de Puertos del Pacífico (INCOP)</t>
  </si>
  <si>
    <t xml:space="preserve">2019-2022: 18,34  por 100.000 habitantes.
</t>
  </si>
  <si>
    <t>2016: 18,34</t>
  </si>
  <si>
    <t>Tasa de mortalidad por accidentes de tránsito por 100 mil habitantes.</t>
  </si>
  <si>
    <t>Se disminuyo la tasa el 1,15</t>
  </si>
  <si>
    <t xml:space="preserve">Consejo de Seguridad Vial (COSEVI) </t>
  </si>
  <si>
    <t>Notas: 
* Procentaje de avance cálculado por promedio simple 
** Porcentaje de avance cálculado con los avances estab lecidos en la metodología de seguimiento PNDIP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</si>
</sst>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locked="0"/>
    </xf>
    <xf numFmtId="0" fontId="0" fillId="0" borderId="2" xfId="0" applyBorder="1" applyAlignment="1" applyProtection="1">
      <alignment horizontal="center" vertical="top" wrapText="1"/>
      <protection hidden="1"/>
    </xf>
    <xf numFmtId="4" fontId="0" fillId="0" borderId="1" xfId="0" applyNumberFormat="1" applyBorder="1" applyAlignment="1" applyProtection="1">
      <alignment horizontal="center" vertical="top" wrapText="1"/>
      <protection hidden="1"/>
    </xf>
    <xf numFmtId="10" fontId="0" fillId="0" borderId="1" xfId="0" applyNumberFormat="1" applyBorder="1" applyAlignment="1" applyProtection="1">
      <alignment horizontal="center" vertical="top" wrapText="1"/>
      <protection hidden="1"/>
    </xf>
    <xf numFmtId="9" fontId="0" fillId="0" borderId="1" xfId="0" applyNumberForma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1" fillId="2" borderId="3" xfId="0" applyFont="1" applyFill="1" applyBorder="1" applyAlignment="1" applyProtection="1">
      <alignment horizontal="justify" vertical="center"/>
      <protection hidden="1"/>
    </xf>
    <xf numFmtId="10" fontId="3" fillId="0" borderId="1" xfId="0" applyNumberFormat="1" applyFont="1" applyBorder="1" applyAlignment="1" applyProtection="1">
      <alignment horizontal="center" vertical="top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4" fontId="3" fillId="0" borderId="1" xfId="0" applyNumberFormat="1" applyFont="1" applyBorder="1" applyAlignment="1" applyProtection="1">
      <alignment horizontal="center" vertical="top" wrapText="1"/>
      <protection hidden="1"/>
    </xf>
    <xf numFmtId="9" fontId="0" fillId="4" borderId="1" xfId="0" applyNumberFormat="1" applyFill="1" applyBorder="1" applyAlignment="1" applyProtection="1">
      <alignment horizontal="center" vertical="top" wrapText="1"/>
      <protection hidden="1"/>
    </xf>
    <xf numFmtId="10" fontId="0" fillId="5" borderId="1" xfId="0" applyNumberFormat="1" applyFill="1" applyBorder="1" applyAlignment="1" applyProtection="1">
      <alignment horizontal="center" vertical="top" wrapText="1"/>
      <protection hidden="1"/>
    </xf>
    <xf numFmtId="0" fontId="3" fillId="6" borderId="1" xfId="0" applyFont="1" applyFill="1" applyBorder="1" applyAlignment="1" applyProtection="1">
      <alignment horizontal="center" vertical="top" wrapText="1"/>
      <protection hidden="1"/>
    </xf>
    <xf numFmtId="9" fontId="0" fillId="5" borderId="1" xfId="0" applyNumberFormat="1" applyFill="1" applyBorder="1" applyAlignment="1" applyProtection="1">
      <alignment horizontal="center" vertical="top" wrapText="1"/>
      <protection hidden="1"/>
    </xf>
    <xf numFmtId="10" fontId="3" fillId="5" borderId="1" xfId="0" applyNumberFormat="1" applyFont="1" applyFill="1" applyBorder="1" applyAlignment="1" applyProtection="1">
      <alignment horizontal="center" vertical="top" wrapText="1"/>
      <protection hidden="1"/>
    </xf>
    <xf numFmtId="9" fontId="0" fillId="6" borderId="1" xfId="0" applyNumberFormat="1" applyFill="1" applyBorder="1" applyAlignment="1" applyProtection="1">
      <alignment horizontal="center" vertical="top" wrapText="1"/>
      <protection hidden="1"/>
    </xf>
    <xf numFmtId="10" fontId="5" fillId="0" borderId="1" xfId="0" applyNumberFormat="1" applyFont="1" applyBorder="1" applyAlignment="1" applyProtection="1">
      <alignment horizontal="center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9" fontId="0" fillId="0" borderId="2" xfId="0" applyNumberFormat="1" applyBorder="1" applyAlignment="1" applyProtection="1">
      <alignment horizontal="center" vertical="top" wrapText="1"/>
      <protection hidden="1"/>
    </xf>
    <xf numFmtId="9" fontId="0" fillId="5" borderId="2" xfId="0" applyNumberFormat="1" applyFill="1" applyBorder="1" applyAlignment="1" applyProtection="1">
      <alignment horizontal="center" vertical="top" wrapText="1"/>
      <protection hidden="1"/>
    </xf>
    <xf numFmtId="4" fontId="0" fillId="0" borderId="2" xfId="0" applyNumberFormat="1" applyBorder="1" applyAlignment="1" applyProtection="1">
      <alignment horizontal="center" vertical="top" wrapText="1"/>
      <protection hidden="1"/>
    </xf>
    <xf numFmtId="0" fontId="0" fillId="0" borderId="2" xfId="0" applyBorder="1" applyAlignment="1" applyProtection="1">
      <alignment horizontal="center" vertical="top" wrapText="1"/>
      <protection locked="0"/>
    </xf>
    <xf numFmtId="10" fontId="6" fillId="0" borderId="1" xfId="0" applyNumberFormat="1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topLeftCell="B2" zoomScale="80" zoomScaleNormal="80" workbookViewId="0">
      <pane ySplit="3" topLeftCell="A23" activePane="bottomLeft" state="frozen"/>
      <selection pane="bottomLeft" activeCell="M4" sqref="M4"/>
      <selection activeCell="B2" sqref="B2"/>
    </sheetView>
  </sheetViews>
  <sheetFormatPr defaultColWidth="10.85546875" defaultRowHeight="14.45"/>
  <cols>
    <col min="1" max="1" width="11.5703125" style="2" hidden="1" customWidth="1"/>
    <col min="2" max="2" width="23.140625" style="2" customWidth="1"/>
    <col min="3" max="3" width="17.42578125" style="2" customWidth="1"/>
    <col min="4" max="4" width="18.5703125" style="2" customWidth="1"/>
    <col min="5" max="5" width="14.42578125" style="6" customWidth="1"/>
    <col min="6" max="6" width="13.85546875" style="6" customWidth="1"/>
    <col min="7" max="7" width="16.5703125" style="6" customWidth="1"/>
    <col min="8" max="10" width="18.5703125" style="6" customWidth="1"/>
    <col min="11" max="11" width="17.5703125" style="2" customWidth="1"/>
    <col min="12" max="16384" width="10.85546875" style="2"/>
  </cols>
  <sheetData>
    <row r="1" spans="1:11" s="1" customFormat="1"/>
    <row r="2" spans="1:11" ht="18.60000000000000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>
      <c r="A3" s="1"/>
      <c r="B3" s="1"/>
      <c r="C3" s="1"/>
      <c r="D3" s="1"/>
      <c r="E3" s="3"/>
      <c r="F3" s="3"/>
      <c r="G3" s="3"/>
      <c r="H3" s="1"/>
      <c r="I3" s="1"/>
      <c r="J3" s="1"/>
      <c r="K3" s="1"/>
    </row>
    <row r="4" spans="1:11" ht="84.6" customHeight="1">
      <c r="A4" s="12"/>
      <c r="B4" s="14" t="s">
        <v>0</v>
      </c>
      <c r="C4" s="14" t="s">
        <v>1</v>
      </c>
      <c r="D4" s="15" t="s">
        <v>2</v>
      </c>
      <c r="E4" s="15" t="s">
        <v>3</v>
      </c>
      <c r="F4" s="15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</row>
    <row r="5" spans="1:11" ht="105.6" customHeight="1">
      <c r="A5" s="4" t="s">
        <v>10</v>
      </c>
      <c r="B5" s="4" t="s">
        <v>11</v>
      </c>
      <c r="C5" s="5" t="s">
        <v>12</v>
      </c>
      <c r="D5" s="4" t="s">
        <v>13</v>
      </c>
      <c r="E5" s="8">
        <v>5577462</v>
      </c>
      <c r="F5" s="8">
        <v>3568668</v>
      </c>
      <c r="G5" s="20">
        <f>F5/E5</f>
        <v>0.63983725931256907</v>
      </c>
      <c r="H5" s="9">
        <f>G5</f>
        <v>0.63983725931256907</v>
      </c>
      <c r="I5" s="8">
        <v>2318.3000000000002</v>
      </c>
      <c r="J5" s="8">
        <v>2318.3000000000002</v>
      </c>
      <c r="K5" s="5" t="s">
        <v>14</v>
      </c>
    </row>
    <row r="6" spans="1:11" ht="154.69999999999999" customHeight="1">
      <c r="A6" s="4" t="s">
        <v>10</v>
      </c>
      <c r="B6" s="4" t="s">
        <v>15</v>
      </c>
      <c r="C6" s="5" t="s">
        <v>16</v>
      </c>
      <c r="D6" s="4" t="s">
        <v>17</v>
      </c>
      <c r="E6" s="10">
        <v>1</v>
      </c>
      <c r="F6" s="13">
        <v>0.73370000000000002</v>
      </c>
      <c r="G6" s="23">
        <v>0.73370000000000002</v>
      </c>
      <c r="H6" s="13">
        <f>G6</f>
        <v>0.73370000000000002</v>
      </c>
      <c r="I6" s="18" t="s">
        <v>18</v>
      </c>
      <c r="J6" s="18" t="s">
        <v>19</v>
      </c>
      <c r="K6" s="5" t="s">
        <v>20</v>
      </c>
    </row>
    <row r="7" spans="1:11" ht="120" customHeight="1">
      <c r="A7" s="7" t="s">
        <v>10</v>
      </c>
      <c r="B7" s="5" t="s">
        <v>21</v>
      </c>
      <c r="C7" s="5" t="s">
        <v>16</v>
      </c>
      <c r="D7" s="5" t="s">
        <v>22</v>
      </c>
      <c r="E7" s="10">
        <v>0.3</v>
      </c>
      <c r="F7" s="10">
        <v>0.26500000000000001</v>
      </c>
      <c r="G7" s="22">
        <f>F7/E7</f>
        <v>0.88333333333333341</v>
      </c>
      <c r="H7" s="10">
        <f>G7</f>
        <v>0.88333333333333341</v>
      </c>
      <c r="I7" s="8" t="s">
        <v>23</v>
      </c>
      <c r="J7" s="8" t="s">
        <v>23</v>
      </c>
      <c r="K7" s="16" t="s">
        <v>20</v>
      </c>
    </row>
    <row r="8" spans="1:11" ht="163.69999999999999" customHeight="1">
      <c r="A8" s="4" t="s">
        <v>10</v>
      </c>
      <c r="B8" s="4" t="s">
        <v>24</v>
      </c>
      <c r="C8" s="5" t="s">
        <v>16</v>
      </c>
      <c r="D8" s="4" t="s">
        <v>25</v>
      </c>
      <c r="E8" s="10">
        <v>0.9</v>
      </c>
      <c r="F8" s="31" t="s">
        <v>26</v>
      </c>
      <c r="G8" s="9" t="s">
        <v>27</v>
      </c>
      <c r="H8" s="9" t="s">
        <v>27</v>
      </c>
      <c r="I8" s="8" t="s">
        <v>27</v>
      </c>
      <c r="J8" s="8" t="s">
        <v>27</v>
      </c>
      <c r="K8" s="16" t="s">
        <v>28</v>
      </c>
    </row>
    <row r="9" spans="1:11" ht="199.35" customHeight="1">
      <c r="A9" s="4" t="s">
        <v>10</v>
      </c>
      <c r="B9" s="4" t="s">
        <v>29</v>
      </c>
      <c r="C9" s="5" t="s">
        <v>30</v>
      </c>
      <c r="D9" s="4" t="s">
        <v>31</v>
      </c>
      <c r="E9" s="9">
        <v>0.40500000000000003</v>
      </c>
      <c r="F9" s="31" t="s">
        <v>26</v>
      </c>
      <c r="G9" s="9" t="s">
        <v>27</v>
      </c>
      <c r="H9" s="9" t="s">
        <v>27</v>
      </c>
      <c r="I9" s="8" t="s">
        <v>27</v>
      </c>
      <c r="J9" s="8" t="s">
        <v>27</v>
      </c>
      <c r="K9" s="16" t="s">
        <v>28</v>
      </c>
    </row>
    <row r="10" spans="1:11" ht="149.44999999999999" customHeight="1">
      <c r="A10" s="4" t="s">
        <v>10</v>
      </c>
      <c r="B10" s="4" t="s">
        <v>32</v>
      </c>
      <c r="C10" s="5" t="s">
        <v>33</v>
      </c>
      <c r="D10" s="4" t="s">
        <v>34</v>
      </c>
      <c r="E10" s="8">
        <v>5290</v>
      </c>
      <c r="F10" s="8">
        <v>4381</v>
      </c>
      <c r="G10" s="20">
        <f>F10/E10</f>
        <v>0.8281663516068053</v>
      </c>
      <c r="H10" s="9">
        <f>G10</f>
        <v>0.8281663516068053</v>
      </c>
      <c r="I10" s="8">
        <v>18227.87</v>
      </c>
      <c r="J10" s="8">
        <v>5321.45</v>
      </c>
      <c r="K10" s="16" t="s">
        <v>20</v>
      </c>
    </row>
    <row r="11" spans="1:11" ht="149.44999999999999" customHeight="1">
      <c r="A11" s="4" t="s">
        <v>10</v>
      </c>
      <c r="B11" s="4" t="s">
        <v>35</v>
      </c>
      <c r="C11" s="5" t="s">
        <v>16</v>
      </c>
      <c r="D11" s="4" t="s">
        <v>36</v>
      </c>
      <c r="E11" s="10">
        <v>0.45</v>
      </c>
      <c r="F11" s="10">
        <v>0</v>
      </c>
      <c r="G11" s="19">
        <v>0</v>
      </c>
      <c r="H11" s="10">
        <v>0</v>
      </c>
      <c r="I11" s="8">
        <v>74128.5</v>
      </c>
      <c r="J11" s="8">
        <v>0</v>
      </c>
      <c r="K11" s="16" t="s">
        <v>37</v>
      </c>
    </row>
    <row r="12" spans="1:11" ht="161.44999999999999" customHeight="1">
      <c r="A12" s="4" t="s">
        <v>10</v>
      </c>
      <c r="B12" s="4" t="s">
        <v>38</v>
      </c>
      <c r="C12" s="5" t="s">
        <v>39</v>
      </c>
      <c r="D12" s="4" t="s">
        <v>40</v>
      </c>
      <c r="E12" s="10">
        <v>1</v>
      </c>
      <c r="F12" s="31" t="s">
        <v>41</v>
      </c>
      <c r="G12" s="9" t="s">
        <v>27</v>
      </c>
      <c r="H12" s="9" t="s">
        <v>27</v>
      </c>
      <c r="I12" s="8" t="s">
        <v>27</v>
      </c>
      <c r="J12" s="8" t="s">
        <v>27</v>
      </c>
      <c r="K12" s="16" t="s">
        <v>28</v>
      </c>
    </row>
    <row r="13" spans="1:11" ht="142.35" customHeight="1">
      <c r="A13" s="4" t="s">
        <v>10</v>
      </c>
      <c r="B13" s="4" t="s">
        <v>42</v>
      </c>
      <c r="C13" s="5" t="s">
        <v>16</v>
      </c>
      <c r="D13" s="4" t="s">
        <v>43</v>
      </c>
      <c r="E13" s="10">
        <v>0.7</v>
      </c>
      <c r="F13" s="10">
        <v>1</v>
      </c>
      <c r="G13" s="24">
        <v>1</v>
      </c>
      <c r="H13" s="10">
        <v>1</v>
      </c>
      <c r="I13" s="8">
        <v>0</v>
      </c>
      <c r="J13" s="8">
        <v>0</v>
      </c>
      <c r="K13" s="16" t="s">
        <v>20</v>
      </c>
    </row>
    <row r="14" spans="1:11" ht="98.45" customHeight="1">
      <c r="A14" s="4" t="s">
        <v>10</v>
      </c>
      <c r="B14" s="4" t="s">
        <v>44</v>
      </c>
      <c r="C14" s="17" t="s">
        <v>45</v>
      </c>
      <c r="D14" s="4" t="s">
        <v>46</v>
      </c>
      <c r="E14" s="5">
        <v>28</v>
      </c>
      <c r="F14" s="5">
        <v>24</v>
      </c>
      <c r="G14" s="20">
        <f>F14/E14</f>
        <v>0.8571428571428571</v>
      </c>
      <c r="H14" s="9">
        <f>G14</f>
        <v>0.8571428571428571</v>
      </c>
      <c r="I14" s="8">
        <v>973.09</v>
      </c>
      <c r="J14" s="8">
        <v>785.93</v>
      </c>
      <c r="K14" s="16" t="s">
        <v>20</v>
      </c>
    </row>
    <row r="15" spans="1:11" ht="86.45" customHeight="1">
      <c r="A15" s="4" t="s">
        <v>10</v>
      </c>
      <c r="B15" s="4" t="s">
        <v>47</v>
      </c>
      <c r="C15" s="5" t="s">
        <v>48</v>
      </c>
      <c r="D15" s="4" t="s">
        <v>49</v>
      </c>
      <c r="E15" s="5">
        <v>402</v>
      </c>
      <c r="F15" s="5">
        <v>216.76</v>
      </c>
      <c r="G15" s="20">
        <f>F15/E15</f>
        <v>0.53920398009950243</v>
      </c>
      <c r="H15" s="9">
        <f>G15</f>
        <v>0.53920398009950243</v>
      </c>
      <c r="I15" s="8">
        <v>14724.33</v>
      </c>
      <c r="J15" s="8">
        <v>5079.05</v>
      </c>
      <c r="K15" s="16" t="s">
        <v>50</v>
      </c>
    </row>
    <row r="16" spans="1:11" ht="74.45" customHeight="1">
      <c r="A16" s="4" t="s">
        <v>10</v>
      </c>
      <c r="B16" s="4" t="s">
        <v>51</v>
      </c>
      <c r="C16" s="17" t="s">
        <v>45</v>
      </c>
      <c r="D16" s="4" t="s">
        <v>52</v>
      </c>
      <c r="E16" s="5">
        <v>10</v>
      </c>
      <c r="F16" s="5">
        <v>0</v>
      </c>
      <c r="G16" s="19">
        <v>0</v>
      </c>
      <c r="H16" s="10">
        <v>0</v>
      </c>
      <c r="I16" s="8">
        <v>468.46</v>
      </c>
      <c r="J16" s="8">
        <v>60.7</v>
      </c>
      <c r="K16" s="16" t="s">
        <v>50</v>
      </c>
    </row>
    <row r="17" spans="1:11" ht="240" customHeight="1">
      <c r="A17" s="4" t="s">
        <v>10</v>
      </c>
      <c r="B17" s="4" t="s">
        <v>53</v>
      </c>
      <c r="C17" s="5" t="s">
        <v>54</v>
      </c>
      <c r="D17" s="4" t="s">
        <v>55</v>
      </c>
      <c r="E17" s="9">
        <v>0.745</v>
      </c>
      <c r="F17" s="10">
        <v>0.12</v>
      </c>
      <c r="G17" s="19">
        <f>F17/E17</f>
        <v>0.16107382550335569</v>
      </c>
      <c r="H17" s="10">
        <v>0</v>
      </c>
      <c r="I17" s="8">
        <v>0</v>
      </c>
      <c r="J17" s="8">
        <v>0</v>
      </c>
      <c r="K17" s="16" t="s">
        <v>56</v>
      </c>
    </row>
    <row r="18" spans="1:11" ht="266.45" customHeight="1">
      <c r="A18" s="4" t="s">
        <v>10</v>
      </c>
      <c r="B18" s="4" t="s">
        <v>57</v>
      </c>
      <c r="C18" s="5" t="s">
        <v>58</v>
      </c>
      <c r="D18" s="4" t="s">
        <v>59</v>
      </c>
      <c r="E18" s="10">
        <v>1</v>
      </c>
      <c r="F18" s="10">
        <v>0.05</v>
      </c>
      <c r="G18" s="19">
        <v>0.05</v>
      </c>
      <c r="H18" s="10">
        <v>0</v>
      </c>
      <c r="I18" s="8">
        <v>415.74</v>
      </c>
      <c r="J18" s="8">
        <v>0</v>
      </c>
      <c r="K18" s="16" t="s">
        <v>60</v>
      </c>
    </row>
    <row r="19" spans="1:11" ht="204" customHeight="1">
      <c r="A19" s="4" t="s">
        <v>10</v>
      </c>
      <c r="B19" s="4" t="s">
        <v>61</v>
      </c>
      <c r="C19" s="5" t="s">
        <v>58</v>
      </c>
      <c r="D19" s="4" t="s">
        <v>62</v>
      </c>
      <c r="E19" s="10">
        <v>1</v>
      </c>
      <c r="F19" s="9">
        <v>0.58499999999999996</v>
      </c>
      <c r="G19" s="20">
        <f>F19/E19</f>
        <v>0.58499999999999996</v>
      </c>
      <c r="H19" s="9">
        <v>0.56310000000000004</v>
      </c>
      <c r="I19" s="8">
        <v>665</v>
      </c>
      <c r="J19" s="8">
        <v>526.6</v>
      </c>
      <c r="K19" s="16" t="s">
        <v>63</v>
      </c>
    </row>
    <row r="20" spans="1:11" ht="140.44999999999999" customHeight="1">
      <c r="A20" s="4" t="s">
        <v>10</v>
      </c>
      <c r="B20" s="4" t="s">
        <v>64</v>
      </c>
      <c r="C20" s="5" t="s">
        <v>65</v>
      </c>
      <c r="D20" s="4" t="s">
        <v>66</v>
      </c>
      <c r="E20" s="10">
        <v>1</v>
      </c>
      <c r="F20" s="10">
        <v>0.71</v>
      </c>
      <c r="G20" s="22">
        <v>0.71</v>
      </c>
      <c r="H20" s="10">
        <f>G20</f>
        <v>0.71</v>
      </c>
      <c r="I20" s="8">
        <v>11937.78</v>
      </c>
      <c r="J20" s="8">
        <v>11937.78</v>
      </c>
      <c r="K20" s="16" t="s">
        <v>14</v>
      </c>
    </row>
    <row r="21" spans="1:11" ht="125.45" customHeight="1">
      <c r="A21" s="4" t="s">
        <v>10</v>
      </c>
      <c r="B21" s="26" t="s">
        <v>67</v>
      </c>
      <c r="C21" s="7" t="s">
        <v>68</v>
      </c>
      <c r="D21" s="7" t="s">
        <v>69</v>
      </c>
      <c r="E21" s="27">
        <v>1</v>
      </c>
      <c r="F21" s="27">
        <v>0.55000000000000004</v>
      </c>
      <c r="G21" s="28">
        <v>0.55000000000000004</v>
      </c>
      <c r="H21" s="27">
        <f>G21</f>
        <v>0.55000000000000004</v>
      </c>
      <c r="I21" s="29">
        <v>0</v>
      </c>
      <c r="J21" s="29">
        <v>0</v>
      </c>
      <c r="K21" s="30" t="s">
        <v>70</v>
      </c>
    </row>
    <row r="22" spans="1:11" ht="195" customHeight="1">
      <c r="A22" s="4" t="s">
        <v>10</v>
      </c>
      <c r="B22" s="4" t="s">
        <v>71</v>
      </c>
      <c r="C22" s="5" t="s">
        <v>72</v>
      </c>
      <c r="D22" s="4" t="s">
        <v>73</v>
      </c>
      <c r="E22" s="10">
        <v>1</v>
      </c>
      <c r="F22" s="10">
        <v>0.72</v>
      </c>
      <c r="G22" s="22">
        <v>0.72</v>
      </c>
      <c r="H22" s="9">
        <v>0.67059999999999997</v>
      </c>
      <c r="I22" s="8">
        <v>85237.82</v>
      </c>
      <c r="J22" s="8">
        <v>85237.82</v>
      </c>
      <c r="K22" s="16" t="s">
        <v>14</v>
      </c>
    </row>
    <row r="23" spans="1:11" ht="115.35" customHeight="1">
      <c r="A23" s="4" t="s">
        <v>10</v>
      </c>
      <c r="B23" s="4" t="s">
        <v>74</v>
      </c>
      <c r="C23" s="5" t="s">
        <v>75</v>
      </c>
      <c r="D23" s="4" t="s">
        <v>76</v>
      </c>
      <c r="E23" s="10">
        <v>1</v>
      </c>
      <c r="F23" s="10">
        <v>0</v>
      </c>
      <c r="G23" s="19">
        <v>0</v>
      </c>
      <c r="H23" s="10">
        <v>0</v>
      </c>
      <c r="I23" s="8">
        <v>0</v>
      </c>
      <c r="J23" s="8">
        <v>0</v>
      </c>
      <c r="K23" s="16" t="s">
        <v>77</v>
      </c>
    </row>
    <row r="24" spans="1:11" ht="91.35" customHeight="1">
      <c r="A24" s="4" t="s">
        <v>10</v>
      </c>
      <c r="B24" s="4" t="s">
        <v>78</v>
      </c>
      <c r="C24" s="17" t="s">
        <v>79</v>
      </c>
      <c r="D24" s="4" t="s">
        <v>80</v>
      </c>
      <c r="E24" s="5">
        <v>18.34</v>
      </c>
      <c r="F24" s="11">
        <v>17.190000000000001</v>
      </c>
      <c r="G24" s="21" t="s">
        <v>81</v>
      </c>
      <c r="H24" s="25">
        <f>E24/F24</f>
        <v>1.0668993600930772</v>
      </c>
      <c r="I24" s="18">
        <v>22143</v>
      </c>
      <c r="J24" s="18">
        <v>18306.98</v>
      </c>
      <c r="K24" s="16" t="s">
        <v>82</v>
      </c>
    </row>
    <row r="25" spans="1:11" ht="45" customHeight="1">
      <c r="B25" s="33" t="s">
        <v>83</v>
      </c>
      <c r="C25" s="33"/>
      <c r="D25" s="33"/>
      <c r="E25" s="33"/>
      <c r="F25" s="33"/>
      <c r="G25" s="33"/>
      <c r="H25" s="33"/>
      <c r="I25" s="33"/>
      <c r="J25" s="33"/>
      <c r="K25" s="33"/>
    </row>
  </sheetData>
  <mergeCells count="2">
    <mergeCell ref="A2:K2"/>
    <mergeCell ref="B25:K25"/>
  </mergeCells>
  <pageMargins left="0.70866141732283472" right="0.70866141732283472" top="0.74803149606299213" bottom="0.74803149606299213" header="0.31496062992125984" footer="0.31496062992125984"/>
  <pageSetup paperSize="5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Cristina Monge Sibaja</dc:creator>
  <cp:keywords/>
  <dc:description/>
  <cp:lastModifiedBy/>
  <cp:revision/>
  <dcterms:created xsi:type="dcterms:W3CDTF">2022-04-07T20:06:18Z</dcterms:created>
  <dcterms:modified xsi:type="dcterms:W3CDTF">2024-06-07T17:44:00Z</dcterms:modified>
  <cp:category/>
  <cp:contentStatus/>
</cp:coreProperties>
</file>